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eative Cloud Files\Emails\Retail\London\doc\"/>
    </mc:Choice>
  </mc:AlternateContent>
  <xr:revisionPtr revIDLastSave="0" documentId="13_ncr:1_{0A9827D0-52B7-4AB9-8B2E-C7FE4477AC1A}" xr6:coauthVersionLast="47" xr6:coauthVersionMax="47" xr10:uidLastSave="{00000000-0000-0000-0000-000000000000}"/>
  <bookViews>
    <workbookView xWindow="-120" yWindow="-120" windowWidth="29040" windowHeight="15960" xr2:uid="{AC411795-926C-421A-99F1-5EC879B767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3" i="1"/>
</calcChain>
</file>

<file path=xl/sharedStrings.xml><?xml version="1.0" encoding="utf-8"?>
<sst xmlns="http://schemas.openxmlformats.org/spreadsheetml/2006/main" count="845" uniqueCount="197">
  <si>
    <t>Case Size</t>
  </si>
  <si>
    <t>Bottle Size</t>
  </si>
  <si>
    <t>Country</t>
  </si>
  <si>
    <t>Region</t>
  </si>
  <si>
    <t>Producer</t>
  </si>
  <si>
    <t>Appellation/Cuvee</t>
  </si>
  <si>
    <t>Vintage</t>
  </si>
  <si>
    <t>x</t>
  </si>
  <si>
    <t>75cl</t>
  </si>
  <si>
    <t>France</t>
  </si>
  <si>
    <t xml:space="preserve">Bordeaux </t>
  </si>
  <si>
    <t>Saint Julien</t>
  </si>
  <si>
    <t>150cl</t>
  </si>
  <si>
    <t>Pomerol</t>
  </si>
  <si>
    <t>Ducru Beaucaillou</t>
  </si>
  <si>
    <t>IB Btl Price</t>
  </si>
  <si>
    <t>IB Case Price</t>
  </si>
  <si>
    <t>Leoville Las Cases</t>
  </si>
  <si>
    <t>Mixed</t>
  </si>
  <si>
    <t>Bordeaux</t>
  </si>
  <si>
    <t>Arnoux Lachaux</t>
  </si>
  <si>
    <t>Nuits St Georges</t>
  </si>
  <si>
    <t>Nuits St Georges Les Poisets</t>
  </si>
  <si>
    <t>Barthod</t>
  </si>
  <si>
    <t>des Lambrays</t>
  </si>
  <si>
    <t>Domaine Denis</t>
  </si>
  <si>
    <t>Bourgogne Cuvee de Noble Souche</t>
  </si>
  <si>
    <t>Domaine Duroche</t>
  </si>
  <si>
    <t>Domaine Fourrier</t>
  </si>
  <si>
    <t xml:space="preserve">Chambolle Musigny  </t>
  </si>
  <si>
    <t>Hudelot-Noëllat</t>
  </si>
  <si>
    <t>Fontaine Gagnard</t>
  </si>
  <si>
    <t>Meo-Camuzet</t>
  </si>
  <si>
    <t xml:space="preserve">Bourgogne Rouge </t>
  </si>
  <si>
    <t>Marsannay</t>
  </si>
  <si>
    <t>Hautes Cotes de Nuits Clos Saint Philibert Blanc</t>
  </si>
  <si>
    <t>Mugnier</t>
  </si>
  <si>
    <t>Prieure-Roch</t>
  </si>
  <si>
    <t>Rene Bouvier</t>
  </si>
  <si>
    <t>Bourgogne Aligote</t>
  </si>
  <si>
    <t>Cotes de Nuits Villages</t>
  </si>
  <si>
    <t>Fixin Rouge</t>
  </si>
  <si>
    <t>René Bouvier</t>
  </si>
  <si>
    <t>Gevrey Chambertin Jeune Rois</t>
  </si>
  <si>
    <t>Roumier</t>
  </si>
  <si>
    <t>Sylvian Cathiard</t>
  </si>
  <si>
    <t>Champagne</t>
  </si>
  <si>
    <t>Moet &amp; Chandon</t>
  </si>
  <si>
    <t>Dom Perignon</t>
  </si>
  <si>
    <t>Rhone - North</t>
  </si>
  <si>
    <t>Georges Vernay</t>
  </si>
  <si>
    <t>Condrieu Les Terasses de L'Empire Blanc</t>
  </si>
  <si>
    <t>Saint Joseph Terres d'Encre Rouge</t>
  </si>
  <si>
    <t>Collines Rhodaniennes Le Pied du Samson Blanc</t>
  </si>
  <si>
    <t>Collines Rhodaniennes Fleur de Mai Rouge</t>
  </si>
  <si>
    <t>Germany</t>
  </si>
  <si>
    <t>Rheinhessen</t>
  </si>
  <si>
    <t>Keller</t>
  </si>
  <si>
    <t>Kellerkiste' von den Grossen Lagen</t>
  </si>
  <si>
    <t>Italy</t>
  </si>
  <si>
    <t>Piedmont</t>
  </si>
  <si>
    <t>Domenico Clerico</t>
  </si>
  <si>
    <t>Barolo, 'Ginestra Ciabot Manin'</t>
  </si>
  <si>
    <t>Barolo 'Pajana'</t>
  </si>
  <si>
    <t xml:space="preserve">Domenico Clerico </t>
  </si>
  <si>
    <t>Barolo 'Aeroplan Servaj'</t>
  </si>
  <si>
    <t>Rhone</t>
  </si>
  <si>
    <t>E. Pira</t>
  </si>
  <si>
    <t>Barolo, Chiara Boscis 'Cannubi'</t>
  </si>
  <si>
    <t>Barolo, Chiara Boscis 'Mosconi'</t>
  </si>
  <si>
    <t>Barolo, Chiara Boscis 'Via Nuova'</t>
  </si>
  <si>
    <t>Spain</t>
  </si>
  <si>
    <t>Ribera del Duero</t>
  </si>
  <si>
    <t>Pingus</t>
  </si>
  <si>
    <t>USA</t>
  </si>
  <si>
    <t>California</t>
  </si>
  <si>
    <t>Opus One</t>
  </si>
  <si>
    <t>Napa Valley</t>
  </si>
  <si>
    <t>Oregon</t>
  </si>
  <si>
    <t>Domaine Nicolas-Jay</t>
  </si>
  <si>
    <t>Willamette Valley Pinot Noir</t>
  </si>
  <si>
    <t>d'Angerville</t>
  </si>
  <si>
    <t>Bourgogne Blanc</t>
  </si>
  <si>
    <t>Volnay Clos des Chenes Rouge</t>
  </si>
  <si>
    <t>Chassagne Montrachet</t>
  </si>
  <si>
    <t>Matrot</t>
  </si>
  <si>
    <t>Auxey Duresses Rouge</t>
  </si>
  <si>
    <t>Monthelie Rouge</t>
  </si>
  <si>
    <t>Ponsot</t>
  </si>
  <si>
    <t>Saint Romain Cuvee de la Mesange Blanc</t>
  </si>
  <si>
    <t>Roulot</t>
  </si>
  <si>
    <t>Thierry Pillot</t>
  </si>
  <si>
    <t>Yvon Clerget</t>
  </si>
  <si>
    <t>Volnay</t>
  </si>
  <si>
    <t>Trotanoy</t>
  </si>
  <si>
    <t>Olivier Leflaive</t>
  </si>
  <si>
    <t>Red Burgundy</t>
  </si>
  <si>
    <t>White Burgundy</t>
  </si>
  <si>
    <t>Calon Segur</t>
  </si>
  <si>
    <t>Saint Estephe</t>
  </si>
  <si>
    <t>La Conseillante</t>
  </si>
  <si>
    <t>Les Carmes Haut Brion</t>
  </si>
  <si>
    <t>Graves</t>
  </si>
  <si>
    <t>Burgundy - Red</t>
  </si>
  <si>
    <t>Burgundy - White</t>
  </si>
  <si>
    <t>Faiveley</t>
  </si>
  <si>
    <t>Lafarge</t>
  </si>
  <si>
    <t>Amoureuses</t>
  </si>
  <si>
    <t xml:space="preserve">Puligny Montrachet  </t>
  </si>
  <si>
    <t>Qty</t>
  </si>
  <si>
    <t>Belair-Monange</t>
  </si>
  <si>
    <t>St Emilion</t>
  </si>
  <si>
    <t>Le Tertre Rotboeuf</t>
  </si>
  <si>
    <t>Roc de Cambes</t>
  </si>
  <si>
    <t>Cotes de Bourg</t>
  </si>
  <si>
    <t>Rocheyron</t>
  </si>
  <si>
    <t>St Emilion Grand Cru</t>
  </si>
  <si>
    <t>Chambolle Musigny Aux Beaux Bruns</t>
  </si>
  <si>
    <t>Chambolle Musigny Les Cras</t>
  </si>
  <si>
    <t xml:space="preserve">Chambolle Musigny Les Fuees </t>
  </si>
  <si>
    <t xml:space="preserve">Chambolle Musigny Les Cras </t>
  </si>
  <si>
    <t>Berthaud-Georbet</t>
  </si>
  <si>
    <t>Vosne-Romanee Petits Monts</t>
  </si>
  <si>
    <t>Bruno Clair</t>
  </si>
  <si>
    <t>Gevry Chambertin Clos St Jacques</t>
  </si>
  <si>
    <t xml:space="preserve">Bonnes Mares </t>
  </si>
  <si>
    <t>Clos de Tart</t>
  </si>
  <si>
    <t>Clos de Tart Monopole</t>
  </si>
  <si>
    <t xml:space="preserve">Volnay Clos des Ducs </t>
  </si>
  <si>
    <t xml:space="preserve">Chambertin </t>
  </si>
  <si>
    <t xml:space="preserve">Echezeaux </t>
  </si>
  <si>
    <t xml:space="preserve">Clos des Lambrays </t>
  </si>
  <si>
    <t xml:space="preserve">Charmes Chambertin </t>
  </si>
  <si>
    <t xml:space="preserve">Gevrey Chambertin Cherbaudes </t>
  </si>
  <si>
    <t xml:space="preserve">Musigny </t>
  </si>
  <si>
    <t xml:space="preserve">Volnay Clos des Chenes </t>
  </si>
  <si>
    <t>Ghislaine Barthod</t>
  </si>
  <si>
    <t xml:space="preserve">Romanee St Vivant </t>
  </si>
  <si>
    <t xml:space="preserve">Chambolle Musigny Les Charmes </t>
  </si>
  <si>
    <t xml:space="preserve">Vougeots, Les Petits Vougeots </t>
  </si>
  <si>
    <t>Volnay Les Mitans</t>
  </si>
  <si>
    <t>Bourgogne Passetoutgrains L'Exception</t>
  </si>
  <si>
    <t>Maranges La Fussiere  Rouge</t>
  </si>
  <si>
    <t xml:space="preserve">Vosne Romanee Aux Brulees </t>
  </si>
  <si>
    <t xml:space="preserve">Corton Perrieres </t>
  </si>
  <si>
    <t xml:space="preserve">Chambolle-Musigny Les Fuees </t>
  </si>
  <si>
    <t>Naudin-Ferrand</t>
  </si>
  <si>
    <t>Perrot Minot</t>
  </si>
  <si>
    <t>Chambertin</t>
  </si>
  <si>
    <t>Vosne-Romanee Les Beaux Monts</t>
  </si>
  <si>
    <t xml:space="preserve">Nuits Saint Georges Vieilles Vignes </t>
  </si>
  <si>
    <t xml:space="preserve">Gevrey Chambertin Charmes Chambertin  </t>
  </si>
  <si>
    <t xml:space="preserve">Gevrey Chambertin  Fontenys </t>
  </si>
  <si>
    <t xml:space="preserve">Morey St Denis Clos de la Bussiere </t>
  </si>
  <si>
    <t xml:space="preserve">Ruchottes Chambertin </t>
  </si>
  <si>
    <t xml:space="preserve">Vosne Romanee En Orveaux </t>
  </si>
  <si>
    <t xml:space="preserve">Volnay Santenots </t>
  </si>
  <si>
    <t xml:space="preserve">Volnay Clos du Verseuil </t>
  </si>
  <si>
    <t xml:space="preserve">Volnay Les Caillerets </t>
  </si>
  <si>
    <t xml:space="preserve">Pommard Les Rugiens </t>
  </si>
  <si>
    <t>Bonneau du Martray</t>
  </si>
  <si>
    <t>Corton Charlemagne</t>
  </si>
  <si>
    <t>Buisson Battault</t>
  </si>
  <si>
    <t xml:space="preserve">Meursault Goutte d'Or </t>
  </si>
  <si>
    <t>Carillon</t>
  </si>
  <si>
    <t>Puligny Montrachet Les Combettes</t>
  </si>
  <si>
    <t>de Villaine</t>
  </si>
  <si>
    <t>Rully Les Margotes</t>
  </si>
  <si>
    <t xml:space="preserve">Chassagne Montrachet Les Caillerets </t>
  </si>
  <si>
    <t xml:space="preserve">Chassagne Montrachet Les Vergers </t>
  </si>
  <si>
    <t xml:space="preserve">Chassagne Montrachet La Maltroie </t>
  </si>
  <si>
    <t xml:space="preserve">Chassagne Montrachet Boudriotte </t>
  </si>
  <si>
    <t xml:space="preserve">Chassagne Montrachet Grande Montagne </t>
  </si>
  <si>
    <t xml:space="preserve">Chassagne Montrachet Morgeot </t>
  </si>
  <si>
    <t xml:space="preserve">Chassagne Montrachet Clos St Jean </t>
  </si>
  <si>
    <t>Jobard</t>
  </si>
  <si>
    <t>Meursault Genevrieres</t>
  </si>
  <si>
    <t xml:space="preserve">Meursault Charmes </t>
  </si>
  <si>
    <t>Moreau</t>
  </si>
  <si>
    <t xml:space="preserve">Chevalier Montrachet </t>
  </si>
  <si>
    <t>Chassagne Montrachet La Romanee</t>
  </si>
  <si>
    <t xml:space="preserve">Auxey Duresses </t>
  </si>
  <si>
    <t>Meursault Clos des Boucheres Monopole</t>
  </si>
  <si>
    <t>Meursault Les Virueils</t>
  </si>
  <si>
    <t xml:space="preserve">Meursault Poruzots </t>
  </si>
  <si>
    <t>Roagna</t>
  </si>
  <si>
    <t>Crichet Paje</t>
  </si>
  <si>
    <t>In Transit</t>
  </si>
  <si>
    <t>*</t>
  </si>
  <si>
    <t>Krug</t>
  </si>
  <si>
    <t>Comte Georges de Vogue</t>
  </si>
  <si>
    <t>JL Chave</t>
  </si>
  <si>
    <t xml:space="preserve">Hermitage </t>
  </si>
  <si>
    <t>Comtes Lafon</t>
  </si>
  <si>
    <t>Volnay Santenots de Milieu</t>
  </si>
  <si>
    <t>Nuits St Georges Les Procès</t>
  </si>
  <si>
    <t>Paul Pillot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</si>
</sst>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[$£-809]* #,##0.00_-;\-[$£-809]* #,##0.00_-;_-[$£-809]* &quot;-&quot;??_-;_-@_-"/>
    <numFmt numFmtId="166" formatCode="_(&quot;£&quot;* #,##0.00_);_(&quot;£&quot;* \(#,##0.00\);_(&quot;£&quot;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66" fontId="5" fillId="2" borderId="1" xfId="0" applyNumberFormat="1" applyFont="1" applyFill="1" applyBorder="1"/>
    <xf numFmtId="165" fontId="5" fillId="2" borderId="1" xfId="0" applyNumberFormat="1" applyFont="1" applyFill="1" applyBorder="1"/>
    <xf numFmtId="164" fontId="5" fillId="2" borderId="1" xfId="0" applyNumberFormat="1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9" fontId="5" fillId="2" borderId="1" xfId="1" applyFont="1" applyFill="1" applyBorder="1" applyAlignment="1">
      <alignment horizontal="right"/>
    </xf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166" fontId="0" fillId="2" borderId="1" xfId="0" applyNumberFormat="1" applyFill="1" applyBorder="1"/>
    <xf numFmtId="0" fontId="0" fillId="2" borderId="1" xfId="0" applyFont="1" applyFill="1" applyBorder="1"/>
    <xf numFmtId="0" fontId="5" fillId="2" borderId="1" xfId="0" quotePrefix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411C-3D55-41A6-B66D-9E04498850E4}">
  <dimension ref="A1:U202"/>
  <sheetViews>
    <sheetView tabSelected="1" workbookViewId="0">
      <selection activeCell="K12" sqref="K12"/>
    </sheetView>
  </sheetViews>
  <sheetFormatPr defaultColWidth="8.7109375" defaultRowHeight="15" x14ac:dyDescent="0.25"/>
  <cols>
    <col min="1" max="1" width="8.7109375" style="7"/>
    <col min="7" max="7" width="8.85546875" style="7" hidden="1" customWidth="1"/>
    <col min="8" max="8" width="22" style="7" hidden="1" customWidth="1"/>
    <col min="9" max="9" width="52" style="7" hidden="1" customWidth="1"/>
    <col min="10" max="10" width="0" style="8" hidden="1" customWidth="1"/>
    <col min="11" max="11" width="96.5703125" style="8" customWidth="1"/>
    <col min="12" max="12" width="3.28515625" style="8" bestFit="1" customWidth="1"/>
    <col min="13" max="13" width="1.7109375" style="7" hidden="1" customWidth="1"/>
    <col min="14" max="14" width="8.42578125" style="7" bestFit="1" customWidth="1"/>
    <col min="15" max="15" width="9.5703125" style="7" bestFit="1" customWidth="1"/>
    <col min="16" max="16" width="10.5703125" style="7" bestFit="1" customWidth="1"/>
    <col min="17" max="17" width="11.42578125" style="7" bestFit="1" customWidth="1"/>
    <col min="18" max="19" width="8.7109375" style="7"/>
    <col min="20" max="20" width="7.5703125" style="7" bestFit="1" customWidth="1"/>
    <col min="21" max="21" width="19" style="7" bestFit="1" customWidth="1"/>
    <col min="22" max="16384" width="8.7109375" style="7"/>
  </cols>
  <sheetData>
    <row r="1" spans="1:21" x14ac:dyDescent="0.25">
      <c r="A1" s="1"/>
      <c r="G1" s="4" t="s">
        <v>6</v>
      </c>
      <c r="H1" s="4" t="s">
        <v>4</v>
      </c>
      <c r="I1" s="4" t="s">
        <v>5</v>
      </c>
      <c r="J1" s="6" t="s">
        <v>187</v>
      </c>
      <c r="K1" s="6"/>
      <c r="L1" s="2" t="s">
        <v>109</v>
      </c>
      <c r="M1" s="3"/>
      <c r="N1" s="4" t="s">
        <v>0</v>
      </c>
      <c r="O1" s="4" t="s">
        <v>1</v>
      </c>
      <c r="P1" s="5" t="s">
        <v>15</v>
      </c>
      <c r="Q1" s="5" t="s">
        <v>16</v>
      </c>
      <c r="T1" s="4" t="s">
        <v>2</v>
      </c>
      <c r="U1" s="4" t="s">
        <v>3</v>
      </c>
    </row>
    <row r="2" spans="1:21" x14ac:dyDescent="0.25">
      <c r="A2" s="5" t="s">
        <v>19</v>
      </c>
      <c r="G2" s="4"/>
      <c r="H2" s="4"/>
      <c r="I2" s="4"/>
      <c r="L2" s="2"/>
      <c r="M2" s="3"/>
      <c r="N2" s="4"/>
      <c r="O2" s="4"/>
      <c r="P2" s="5"/>
      <c r="Q2" s="5"/>
      <c r="T2" s="4"/>
      <c r="U2" s="4"/>
    </row>
    <row r="3" spans="1:21" x14ac:dyDescent="0.25">
      <c r="A3" s="1"/>
      <c r="G3" s="9">
        <v>2018</v>
      </c>
      <c r="H3" s="11" t="s">
        <v>110</v>
      </c>
      <c r="I3" s="10" t="s">
        <v>111</v>
      </c>
      <c r="K3" s="32" t="str">
        <f>CONCATENATE(G3," ",H3," ",I3," ",J3)</f>
        <v xml:space="preserve">2018 Belair-Monange St Emilion </v>
      </c>
      <c r="L3" s="9">
        <v>1</v>
      </c>
      <c r="M3" s="9" t="s">
        <v>7</v>
      </c>
      <c r="N3" s="9">
        <v>6</v>
      </c>
      <c r="O3" s="10" t="s">
        <v>8</v>
      </c>
      <c r="P3" s="12">
        <v>105</v>
      </c>
      <c r="Q3" s="12">
        <v>630</v>
      </c>
      <c r="T3" s="10" t="s">
        <v>9</v>
      </c>
      <c r="U3" s="10" t="s">
        <v>10</v>
      </c>
    </row>
    <row r="4" spans="1:21" x14ac:dyDescent="0.25">
      <c r="A4" s="1"/>
      <c r="G4" s="9">
        <v>2017</v>
      </c>
      <c r="H4" s="10" t="s">
        <v>98</v>
      </c>
      <c r="I4" s="10" t="s">
        <v>99</v>
      </c>
      <c r="K4" s="32" t="str">
        <f t="shared" ref="K4:K67" si="0">CONCATENATE(G4," ",H4," ",I4," ",J4)</f>
        <v xml:space="preserve">2017 Calon Segur Saint Estephe </v>
      </c>
      <c r="L4" s="13">
        <v>1</v>
      </c>
      <c r="M4" s="13" t="s">
        <v>7</v>
      </c>
      <c r="N4" s="9">
        <v>12</v>
      </c>
      <c r="O4" s="10" t="s">
        <v>8</v>
      </c>
      <c r="P4" s="12">
        <v>61.666666666666664</v>
      </c>
      <c r="Q4" s="14">
        <v>740</v>
      </c>
      <c r="T4" s="10" t="s">
        <v>9</v>
      </c>
      <c r="U4" s="10" t="s">
        <v>10</v>
      </c>
    </row>
    <row r="5" spans="1:21" x14ac:dyDescent="0.25">
      <c r="A5" s="1"/>
      <c r="G5" s="9">
        <v>1999</v>
      </c>
      <c r="H5" s="11" t="s">
        <v>14</v>
      </c>
      <c r="I5" s="10" t="s">
        <v>11</v>
      </c>
      <c r="K5" s="32" t="str">
        <f t="shared" si="0"/>
        <v xml:space="preserve">1999 Ducru Beaucaillou Saint Julien </v>
      </c>
      <c r="L5" s="13">
        <v>1</v>
      </c>
      <c r="M5" s="13" t="s">
        <v>7</v>
      </c>
      <c r="N5" s="9">
        <v>12</v>
      </c>
      <c r="O5" s="10" t="s">
        <v>8</v>
      </c>
      <c r="P5" s="12">
        <v>110</v>
      </c>
      <c r="Q5" s="14">
        <v>1320</v>
      </c>
      <c r="T5" s="10" t="s">
        <v>9</v>
      </c>
      <c r="U5" s="10" t="s">
        <v>10</v>
      </c>
    </row>
    <row r="6" spans="1:21" x14ac:dyDescent="0.25">
      <c r="A6" s="1"/>
      <c r="G6" s="9">
        <v>1998</v>
      </c>
      <c r="H6" s="11" t="s">
        <v>100</v>
      </c>
      <c r="I6" s="10" t="s">
        <v>13</v>
      </c>
      <c r="K6" s="32" t="str">
        <f t="shared" si="0"/>
        <v xml:space="preserve">1998 La Conseillante Pomerol </v>
      </c>
      <c r="L6" s="13">
        <v>1</v>
      </c>
      <c r="M6" s="13" t="s">
        <v>7</v>
      </c>
      <c r="N6" s="9">
        <v>12</v>
      </c>
      <c r="O6" s="10" t="s">
        <v>8</v>
      </c>
      <c r="P6" s="12">
        <v>140</v>
      </c>
      <c r="Q6" s="14">
        <v>1680</v>
      </c>
      <c r="T6" s="10" t="s">
        <v>9</v>
      </c>
      <c r="U6" s="10" t="s">
        <v>10</v>
      </c>
    </row>
    <row r="7" spans="1:21" x14ac:dyDescent="0.25">
      <c r="A7" s="1"/>
      <c r="G7" s="9">
        <v>2018</v>
      </c>
      <c r="H7" s="11" t="s">
        <v>112</v>
      </c>
      <c r="I7" s="10" t="s">
        <v>111</v>
      </c>
      <c r="K7" s="32" t="str">
        <f t="shared" si="0"/>
        <v xml:space="preserve">2018 Le Tertre Rotboeuf St Emilion </v>
      </c>
      <c r="L7" s="13">
        <v>1</v>
      </c>
      <c r="M7" s="13" t="s">
        <v>7</v>
      </c>
      <c r="N7" s="9">
        <v>3</v>
      </c>
      <c r="O7" s="10" t="s">
        <v>12</v>
      </c>
      <c r="P7" s="12">
        <v>230</v>
      </c>
      <c r="Q7" s="14">
        <v>690</v>
      </c>
      <c r="T7" s="10" t="s">
        <v>9</v>
      </c>
      <c r="U7" s="10" t="s">
        <v>10</v>
      </c>
    </row>
    <row r="8" spans="1:21" x14ac:dyDescent="0.25">
      <c r="A8" s="1"/>
      <c r="G8" s="9">
        <v>1999</v>
      </c>
      <c r="H8" s="11" t="s">
        <v>17</v>
      </c>
      <c r="I8" s="10" t="s">
        <v>11</v>
      </c>
      <c r="K8" s="32" t="str">
        <f t="shared" si="0"/>
        <v xml:space="preserve">1999 Leoville Las Cases Saint Julien </v>
      </c>
      <c r="L8" s="13">
        <v>1</v>
      </c>
      <c r="M8" s="13" t="s">
        <v>7</v>
      </c>
      <c r="N8" s="9">
        <v>12</v>
      </c>
      <c r="O8" s="10" t="s">
        <v>8</v>
      </c>
      <c r="P8" s="12">
        <v>140</v>
      </c>
      <c r="Q8" s="14">
        <v>1680</v>
      </c>
      <c r="T8" s="10" t="s">
        <v>9</v>
      </c>
      <c r="U8" s="10" t="s">
        <v>10</v>
      </c>
    </row>
    <row r="9" spans="1:21" x14ac:dyDescent="0.25">
      <c r="A9" s="1"/>
      <c r="G9" s="9">
        <v>2017</v>
      </c>
      <c r="H9" s="10" t="s">
        <v>101</v>
      </c>
      <c r="I9" s="10" t="s">
        <v>102</v>
      </c>
      <c r="K9" s="32" t="str">
        <f t="shared" si="0"/>
        <v xml:space="preserve">2017 Les Carmes Haut Brion Graves </v>
      </c>
      <c r="L9" s="13">
        <v>1</v>
      </c>
      <c r="M9" s="13" t="s">
        <v>7</v>
      </c>
      <c r="N9" s="9">
        <v>12</v>
      </c>
      <c r="O9" s="10" t="s">
        <v>8</v>
      </c>
      <c r="P9" s="12">
        <v>61.666666666666664</v>
      </c>
      <c r="Q9" s="14">
        <v>740</v>
      </c>
      <c r="T9" s="10" t="s">
        <v>9</v>
      </c>
      <c r="U9" s="10" t="s">
        <v>10</v>
      </c>
    </row>
    <row r="10" spans="1:21" x14ac:dyDescent="0.25">
      <c r="A10" s="1"/>
      <c r="G10" s="9">
        <v>2018</v>
      </c>
      <c r="H10" s="11" t="s">
        <v>113</v>
      </c>
      <c r="I10" s="10" t="s">
        <v>114</v>
      </c>
      <c r="K10" s="32" t="str">
        <f t="shared" si="0"/>
        <v xml:space="preserve">2018 Roc de Cambes Cotes de Bourg </v>
      </c>
      <c r="L10" s="13">
        <v>2</v>
      </c>
      <c r="M10" s="13" t="s">
        <v>7</v>
      </c>
      <c r="N10" s="9">
        <v>6</v>
      </c>
      <c r="O10" s="10" t="s">
        <v>8</v>
      </c>
      <c r="P10" s="15">
        <v>27</v>
      </c>
      <c r="Q10" s="14">
        <v>162</v>
      </c>
      <c r="T10" s="10" t="s">
        <v>9</v>
      </c>
      <c r="U10" s="10" t="s">
        <v>10</v>
      </c>
    </row>
    <row r="11" spans="1:21" x14ac:dyDescent="0.25">
      <c r="A11" s="1"/>
      <c r="G11" s="9">
        <v>2017</v>
      </c>
      <c r="H11" s="11" t="s">
        <v>115</v>
      </c>
      <c r="I11" s="10" t="s">
        <v>116</v>
      </c>
      <c r="K11" s="32" t="str">
        <f t="shared" si="0"/>
        <v xml:space="preserve">2017 Rocheyron St Emilion Grand Cru </v>
      </c>
      <c r="L11" s="13"/>
      <c r="M11" s="13"/>
      <c r="N11" s="9">
        <v>1</v>
      </c>
      <c r="O11" s="10" t="s">
        <v>12</v>
      </c>
      <c r="P11" s="15">
        <v>115</v>
      </c>
      <c r="Q11" s="14"/>
      <c r="T11" s="10" t="s">
        <v>9</v>
      </c>
      <c r="U11" s="10" t="s">
        <v>10</v>
      </c>
    </row>
    <row r="12" spans="1:21" x14ac:dyDescent="0.25">
      <c r="A12" s="1"/>
      <c r="G12" s="9">
        <v>2017</v>
      </c>
      <c r="H12" s="11" t="s">
        <v>94</v>
      </c>
      <c r="I12" s="10" t="s">
        <v>13</v>
      </c>
      <c r="K12" s="32" t="str">
        <f>CONCATENATE(G12," ",H12," ",I12," ",J12)</f>
        <v xml:space="preserve">2017 Trotanoy Pomerol </v>
      </c>
      <c r="L12" s="13">
        <v>1</v>
      </c>
      <c r="M12" s="13" t="s">
        <v>7</v>
      </c>
      <c r="N12" s="9">
        <v>6</v>
      </c>
      <c r="O12" s="10" t="s">
        <v>8</v>
      </c>
      <c r="P12" s="15">
        <v>137.5</v>
      </c>
      <c r="Q12" s="14">
        <v>825</v>
      </c>
      <c r="T12" s="10" t="s">
        <v>9</v>
      </c>
      <c r="U12" s="10" t="s">
        <v>10</v>
      </c>
    </row>
    <row r="13" spans="1:21" x14ac:dyDescent="0.25">
      <c r="A13" s="1"/>
      <c r="G13" s="9">
        <v>2018</v>
      </c>
      <c r="H13" s="11" t="s">
        <v>94</v>
      </c>
      <c r="I13" s="10" t="s">
        <v>13</v>
      </c>
      <c r="K13" s="32" t="str">
        <f t="shared" si="0"/>
        <v xml:space="preserve">2018 Trotanoy Pomerol </v>
      </c>
      <c r="L13" s="13">
        <v>1</v>
      </c>
      <c r="M13" s="13" t="s">
        <v>7</v>
      </c>
      <c r="N13" s="9">
        <v>6</v>
      </c>
      <c r="O13" s="10" t="s">
        <v>8</v>
      </c>
      <c r="P13" s="15">
        <v>205</v>
      </c>
      <c r="Q13" s="14">
        <v>1230</v>
      </c>
      <c r="T13" s="10" t="s">
        <v>9</v>
      </c>
      <c r="U13" s="10" t="s">
        <v>10</v>
      </c>
    </row>
    <row r="14" spans="1:21" x14ac:dyDescent="0.25">
      <c r="A14" s="1"/>
      <c r="G14" s="9"/>
      <c r="H14" s="11"/>
      <c r="I14" s="10"/>
      <c r="K14" s="32" t="str">
        <f t="shared" si="0"/>
        <v xml:space="preserve">   </v>
      </c>
      <c r="L14" s="13"/>
      <c r="M14" s="13"/>
      <c r="N14" s="9"/>
      <c r="O14" s="10"/>
      <c r="P14" s="15"/>
      <c r="Q14" s="16"/>
      <c r="T14" s="10"/>
      <c r="U14" s="10"/>
    </row>
    <row r="15" spans="1:21" x14ac:dyDescent="0.25">
      <c r="A15" s="5" t="s">
        <v>96</v>
      </c>
      <c r="G15" s="9"/>
      <c r="H15" s="11"/>
      <c r="I15" s="10"/>
      <c r="K15" s="32" t="str">
        <f t="shared" si="0"/>
        <v xml:space="preserve">   </v>
      </c>
      <c r="L15" s="13"/>
      <c r="M15" s="13"/>
      <c r="N15" s="9"/>
      <c r="O15" s="10"/>
      <c r="P15" s="15"/>
      <c r="Q15" s="16"/>
      <c r="T15" s="10"/>
      <c r="U15" s="10"/>
    </row>
    <row r="16" spans="1:21" x14ac:dyDescent="0.25">
      <c r="A16" s="1"/>
      <c r="G16" s="17">
        <v>2012</v>
      </c>
      <c r="H16" s="17" t="s">
        <v>20</v>
      </c>
      <c r="I16" s="17" t="s">
        <v>21</v>
      </c>
      <c r="J16" s="19"/>
      <c r="K16" s="32" t="str">
        <f t="shared" si="0"/>
        <v xml:space="preserve">2012 Arnoux Lachaux Nuits St Georges </v>
      </c>
      <c r="L16" s="13">
        <v>2</v>
      </c>
      <c r="M16" s="13" t="s">
        <v>7</v>
      </c>
      <c r="N16" s="17">
        <v>12</v>
      </c>
      <c r="O16" s="11" t="s">
        <v>8</v>
      </c>
      <c r="P16" s="15">
        <v>39</v>
      </c>
      <c r="Q16" s="18">
        <v>468</v>
      </c>
      <c r="T16" s="11" t="s">
        <v>9</v>
      </c>
      <c r="U16" s="10" t="s">
        <v>103</v>
      </c>
    </row>
    <row r="17" spans="1:21" x14ac:dyDescent="0.25">
      <c r="A17" s="1"/>
      <c r="G17" s="17">
        <v>2012</v>
      </c>
      <c r="H17" s="17" t="s">
        <v>20</v>
      </c>
      <c r="I17" s="17" t="s">
        <v>21</v>
      </c>
      <c r="J17" s="19"/>
      <c r="K17" s="32" t="str">
        <f t="shared" si="0"/>
        <v xml:space="preserve">2012 Arnoux Lachaux Nuits St Georges </v>
      </c>
      <c r="L17" s="13"/>
      <c r="M17" s="13"/>
      <c r="N17" s="17">
        <v>6</v>
      </c>
      <c r="O17" s="11" t="s">
        <v>8</v>
      </c>
      <c r="P17" s="15">
        <v>39</v>
      </c>
      <c r="Q17" s="18">
        <v>234</v>
      </c>
      <c r="T17" s="11" t="s">
        <v>9</v>
      </c>
      <c r="U17" s="10" t="s">
        <v>103</v>
      </c>
    </row>
    <row r="18" spans="1:21" x14ac:dyDescent="0.25">
      <c r="A18" s="1"/>
      <c r="G18" s="17">
        <v>2012</v>
      </c>
      <c r="H18" s="17" t="s">
        <v>20</v>
      </c>
      <c r="I18" s="17" t="s">
        <v>22</v>
      </c>
      <c r="J18" s="19"/>
      <c r="K18" s="32" t="str">
        <f t="shared" si="0"/>
        <v xml:space="preserve">2012 Arnoux Lachaux Nuits St Georges Les Poisets </v>
      </c>
      <c r="L18" s="13"/>
      <c r="M18" s="13"/>
      <c r="N18" s="17">
        <v>6</v>
      </c>
      <c r="O18" s="11" t="s">
        <v>8</v>
      </c>
      <c r="P18" s="15">
        <v>40</v>
      </c>
      <c r="Q18" s="18">
        <v>240</v>
      </c>
      <c r="T18" s="11" t="s">
        <v>9</v>
      </c>
      <c r="U18" s="10" t="s">
        <v>103</v>
      </c>
    </row>
    <row r="19" spans="1:21" x14ac:dyDescent="0.25">
      <c r="A19" s="1"/>
      <c r="G19" s="17">
        <v>2012</v>
      </c>
      <c r="H19" s="17" t="s">
        <v>20</v>
      </c>
      <c r="I19" s="17" t="s">
        <v>22</v>
      </c>
      <c r="J19" s="19"/>
      <c r="K19" s="32" t="str">
        <f t="shared" si="0"/>
        <v xml:space="preserve">2012 Arnoux Lachaux Nuits St Georges Les Poisets </v>
      </c>
      <c r="L19" s="13">
        <v>1</v>
      </c>
      <c r="M19" s="13" t="s">
        <v>7</v>
      </c>
      <c r="N19" s="17">
        <v>12</v>
      </c>
      <c r="O19" s="11" t="s">
        <v>8</v>
      </c>
      <c r="P19" s="15">
        <v>37.729999999999997</v>
      </c>
      <c r="Q19" s="18">
        <v>452.76</v>
      </c>
      <c r="T19" s="11" t="s">
        <v>9</v>
      </c>
      <c r="U19" s="10" t="s">
        <v>103</v>
      </c>
    </row>
    <row r="20" spans="1:21" x14ac:dyDescent="0.25">
      <c r="A20" s="1"/>
      <c r="G20" s="22">
        <v>2017</v>
      </c>
      <c r="H20" s="23" t="s">
        <v>20</v>
      </c>
      <c r="I20" s="21" t="s">
        <v>195</v>
      </c>
      <c r="J20" s="19"/>
      <c r="K20" s="32" t="str">
        <f t="shared" si="0"/>
        <v xml:space="preserve">2017 Arnoux Lachaux Nuits St Georges Les Procès </v>
      </c>
      <c r="L20" s="20">
        <v>2</v>
      </c>
      <c r="M20" s="21" t="s">
        <v>7</v>
      </c>
      <c r="N20" s="22">
        <v>6</v>
      </c>
      <c r="O20" s="23" t="s">
        <v>8</v>
      </c>
      <c r="P20" s="15">
        <v>67.070000000000007</v>
      </c>
      <c r="Q20" s="24">
        <v>402.42</v>
      </c>
      <c r="T20" s="23" t="s">
        <v>9</v>
      </c>
      <c r="U20" s="23" t="s">
        <v>103</v>
      </c>
    </row>
    <row r="21" spans="1:21" x14ac:dyDescent="0.25">
      <c r="A21" s="1"/>
      <c r="G21" s="9">
        <v>2002</v>
      </c>
      <c r="H21" s="10" t="s">
        <v>23</v>
      </c>
      <c r="I21" s="10" t="s">
        <v>117</v>
      </c>
      <c r="J21" s="19"/>
      <c r="K21" s="32" t="str">
        <f t="shared" si="0"/>
        <v xml:space="preserve">2002 Barthod Chambolle Musigny Aux Beaux Bruns </v>
      </c>
      <c r="L21" s="13">
        <v>1</v>
      </c>
      <c r="M21" s="13" t="s">
        <v>7</v>
      </c>
      <c r="N21" s="9">
        <v>6</v>
      </c>
      <c r="O21" s="10" t="s">
        <v>8</v>
      </c>
      <c r="P21" s="15">
        <v>255</v>
      </c>
      <c r="Q21" s="14">
        <v>1530</v>
      </c>
      <c r="T21" s="10" t="s">
        <v>9</v>
      </c>
      <c r="U21" s="10" t="s">
        <v>103</v>
      </c>
    </row>
    <row r="22" spans="1:21" x14ac:dyDescent="0.25">
      <c r="A22" s="1"/>
      <c r="G22" s="9">
        <v>2006</v>
      </c>
      <c r="H22" s="10" t="s">
        <v>23</v>
      </c>
      <c r="I22" s="10" t="s">
        <v>118</v>
      </c>
      <c r="J22" s="19"/>
      <c r="K22" s="32" t="str">
        <f t="shared" si="0"/>
        <v xml:space="preserve">2006 Barthod Chambolle Musigny Les Cras </v>
      </c>
      <c r="L22" s="13">
        <v>1</v>
      </c>
      <c r="M22" s="13" t="s">
        <v>7</v>
      </c>
      <c r="N22" s="9">
        <v>6</v>
      </c>
      <c r="O22" s="10" t="s">
        <v>8</v>
      </c>
      <c r="P22" s="15">
        <v>142</v>
      </c>
      <c r="Q22" s="14">
        <v>852</v>
      </c>
      <c r="T22" s="10" t="s">
        <v>9</v>
      </c>
      <c r="U22" s="10" t="s">
        <v>103</v>
      </c>
    </row>
    <row r="23" spans="1:21" x14ac:dyDescent="0.25">
      <c r="A23" s="1"/>
      <c r="G23" s="9">
        <v>2007</v>
      </c>
      <c r="H23" s="10" t="s">
        <v>23</v>
      </c>
      <c r="I23" s="10" t="s">
        <v>119</v>
      </c>
      <c r="J23" s="19"/>
      <c r="K23" s="32" t="str">
        <f t="shared" si="0"/>
        <v xml:space="preserve">2007 Barthod Chambolle Musigny Les Fuees  </v>
      </c>
      <c r="L23" s="13">
        <v>1</v>
      </c>
      <c r="M23" s="13" t="s">
        <v>7</v>
      </c>
      <c r="N23" s="9">
        <v>12</v>
      </c>
      <c r="O23" s="10" t="s">
        <v>8</v>
      </c>
      <c r="P23" s="15">
        <v>150</v>
      </c>
      <c r="Q23" s="14">
        <v>1800</v>
      </c>
      <c r="T23" s="10" t="s">
        <v>9</v>
      </c>
      <c r="U23" s="10" t="s">
        <v>103</v>
      </c>
    </row>
    <row r="24" spans="1:21" x14ac:dyDescent="0.25">
      <c r="G24" s="9">
        <v>2009</v>
      </c>
      <c r="H24" s="10" t="s">
        <v>23</v>
      </c>
      <c r="I24" s="10" t="s">
        <v>120</v>
      </c>
      <c r="J24" s="19"/>
      <c r="K24" s="32" t="str">
        <f t="shared" si="0"/>
        <v xml:space="preserve">2009 Barthod Chambolle Musigny Les Cras  </v>
      </c>
      <c r="L24" s="13">
        <v>1</v>
      </c>
      <c r="M24" s="13" t="s">
        <v>7</v>
      </c>
      <c r="N24" s="9">
        <v>6</v>
      </c>
      <c r="O24" s="10" t="s">
        <v>8</v>
      </c>
      <c r="P24" s="15">
        <v>183.33333333333334</v>
      </c>
      <c r="Q24" s="14">
        <v>1100</v>
      </c>
      <c r="T24" s="10" t="s">
        <v>9</v>
      </c>
      <c r="U24" s="10" t="s">
        <v>103</v>
      </c>
    </row>
    <row r="25" spans="1:21" x14ac:dyDescent="0.25">
      <c r="G25" s="9">
        <v>2018</v>
      </c>
      <c r="H25" s="10" t="s">
        <v>121</v>
      </c>
      <c r="I25" s="10" t="s">
        <v>122</v>
      </c>
      <c r="J25" s="19"/>
      <c r="K25" s="32" t="str">
        <f t="shared" si="0"/>
        <v xml:space="preserve">2018 Berthaud-Georbet Vosne-Romanee Petits Monts </v>
      </c>
      <c r="L25" s="13">
        <v>1</v>
      </c>
      <c r="M25" s="13" t="s">
        <v>7</v>
      </c>
      <c r="N25" s="9">
        <v>3</v>
      </c>
      <c r="O25" s="10" t="s">
        <v>8</v>
      </c>
      <c r="P25" s="15">
        <v>102.5</v>
      </c>
      <c r="Q25" s="14">
        <v>307.5</v>
      </c>
      <c r="T25" s="10" t="s">
        <v>9</v>
      </c>
      <c r="U25" s="10" t="s">
        <v>103</v>
      </c>
    </row>
    <row r="26" spans="1:21" x14ac:dyDescent="0.25">
      <c r="A26" s="1"/>
      <c r="G26" s="9">
        <v>2018</v>
      </c>
      <c r="H26" s="10" t="s">
        <v>123</v>
      </c>
      <c r="I26" s="10" t="s">
        <v>125</v>
      </c>
      <c r="J26" s="19" t="s">
        <v>188</v>
      </c>
      <c r="K26" s="32" t="str">
        <f t="shared" si="0"/>
        <v>2018 Bruno Clair Bonnes Mares  *</v>
      </c>
      <c r="L26" s="13">
        <v>1</v>
      </c>
      <c r="M26" s="13" t="s">
        <v>7</v>
      </c>
      <c r="N26" s="9">
        <v>3</v>
      </c>
      <c r="O26" s="10" t="s">
        <v>8</v>
      </c>
      <c r="P26" s="15">
        <v>225</v>
      </c>
      <c r="Q26" s="14">
        <v>675</v>
      </c>
      <c r="T26" s="10" t="s">
        <v>9</v>
      </c>
      <c r="U26" s="10" t="s">
        <v>103</v>
      </c>
    </row>
    <row r="27" spans="1:21" x14ac:dyDescent="0.25">
      <c r="A27" s="1"/>
      <c r="G27" s="9">
        <v>2018</v>
      </c>
      <c r="H27" s="10" t="s">
        <v>123</v>
      </c>
      <c r="I27" s="10" t="s">
        <v>124</v>
      </c>
      <c r="J27" s="19" t="s">
        <v>188</v>
      </c>
      <c r="K27" s="32" t="str">
        <f t="shared" si="0"/>
        <v>2018 Bruno Clair Gevry Chambertin Clos St Jacques *</v>
      </c>
      <c r="L27" s="13">
        <v>1</v>
      </c>
      <c r="M27" s="13" t="s">
        <v>7</v>
      </c>
      <c r="N27" s="9">
        <v>3</v>
      </c>
      <c r="O27" s="10" t="s">
        <v>8</v>
      </c>
      <c r="P27" s="15">
        <v>165</v>
      </c>
      <c r="Q27" s="14">
        <v>495</v>
      </c>
      <c r="T27" s="10" t="s">
        <v>9</v>
      </c>
      <c r="U27" s="10" t="s">
        <v>103</v>
      </c>
    </row>
    <row r="28" spans="1:21" x14ac:dyDescent="0.25">
      <c r="A28" s="1"/>
      <c r="G28" s="9">
        <v>2018</v>
      </c>
      <c r="H28" s="10" t="s">
        <v>126</v>
      </c>
      <c r="I28" s="10" t="s">
        <v>127</v>
      </c>
      <c r="J28" s="19"/>
      <c r="K28" s="32" t="str">
        <f t="shared" si="0"/>
        <v xml:space="preserve">2018 Clos de Tart Clos de Tart Monopole </v>
      </c>
      <c r="L28" s="13">
        <v>1</v>
      </c>
      <c r="M28" s="13" t="s">
        <v>7</v>
      </c>
      <c r="N28" s="9">
        <v>3</v>
      </c>
      <c r="O28" s="10" t="s">
        <v>12</v>
      </c>
      <c r="P28" s="15">
        <v>850</v>
      </c>
      <c r="Q28" s="14">
        <v>2550</v>
      </c>
      <c r="T28" s="10" t="s">
        <v>9</v>
      </c>
      <c r="U28" s="10" t="s">
        <v>103</v>
      </c>
    </row>
    <row r="29" spans="1:21" x14ac:dyDescent="0.25">
      <c r="A29" s="1"/>
      <c r="G29" s="9">
        <v>2013</v>
      </c>
      <c r="H29" s="10" t="s">
        <v>190</v>
      </c>
      <c r="I29" s="10" t="s">
        <v>134</v>
      </c>
      <c r="J29" s="19"/>
      <c r="K29" s="32" t="str">
        <f t="shared" si="0"/>
        <v xml:space="preserve">2013 Comte Georges de Vogue Musigny  </v>
      </c>
      <c r="L29" s="13">
        <v>1</v>
      </c>
      <c r="M29" s="13" t="s">
        <v>7</v>
      </c>
      <c r="N29" s="9">
        <v>3</v>
      </c>
      <c r="O29" s="10" t="s">
        <v>8</v>
      </c>
      <c r="P29" s="15">
        <v>482</v>
      </c>
      <c r="Q29" s="14">
        <v>1446</v>
      </c>
      <c r="T29" s="10" t="s">
        <v>9</v>
      </c>
      <c r="U29" s="10" t="s">
        <v>103</v>
      </c>
    </row>
    <row r="30" spans="1:21" x14ac:dyDescent="0.25">
      <c r="A30" s="1"/>
      <c r="G30" s="9">
        <v>2014</v>
      </c>
      <c r="H30" s="10" t="s">
        <v>190</v>
      </c>
      <c r="I30" s="10" t="s">
        <v>134</v>
      </c>
      <c r="J30" s="19"/>
      <c r="K30" s="32" t="str">
        <f t="shared" si="0"/>
        <v xml:space="preserve">2014 Comte Georges de Vogue Musigny  </v>
      </c>
      <c r="L30" s="13">
        <v>1</v>
      </c>
      <c r="M30" s="13" t="s">
        <v>7</v>
      </c>
      <c r="N30" s="9">
        <v>3</v>
      </c>
      <c r="O30" s="10" t="s">
        <v>8</v>
      </c>
      <c r="P30" s="15">
        <v>520</v>
      </c>
      <c r="Q30" s="14">
        <v>1560</v>
      </c>
      <c r="T30" s="10" t="s">
        <v>9</v>
      </c>
      <c r="U30" s="10" t="s">
        <v>103</v>
      </c>
    </row>
    <row r="31" spans="1:21" x14ac:dyDescent="0.25">
      <c r="A31" s="1"/>
      <c r="G31" s="9">
        <v>2017</v>
      </c>
      <c r="H31" s="10" t="s">
        <v>193</v>
      </c>
      <c r="I31" s="10" t="s">
        <v>194</v>
      </c>
      <c r="J31" s="19"/>
      <c r="K31" s="32" t="str">
        <f t="shared" si="0"/>
        <v xml:space="preserve">2017 Comtes Lafon Volnay Santenots de Milieu </v>
      </c>
      <c r="L31" s="13">
        <v>1</v>
      </c>
      <c r="M31" s="13" t="s">
        <v>7</v>
      </c>
      <c r="N31" s="9">
        <v>12</v>
      </c>
      <c r="O31" s="10" t="s">
        <v>8</v>
      </c>
      <c r="P31" s="15">
        <v>91.67</v>
      </c>
      <c r="Q31" s="14">
        <v>1100</v>
      </c>
      <c r="T31" s="10" t="s">
        <v>9</v>
      </c>
      <c r="U31" s="10" t="s">
        <v>103</v>
      </c>
    </row>
    <row r="32" spans="1:21" x14ac:dyDescent="0.25">
      <c r="A32" s="1"/>
      <c r="G32" s="9">
        <v>2006</v>
      </c>
      <c r="H32" s="10" t="s">
        <v>81</v>
      </c>
      <c r="I32" s="10" t="s">
        <v>128</v>
      </c>
      <c r="J32" s="19"/>
      <c r="K32" s="32" t="str">
        <f t="shared" si="0"/>
        <v xml:space="preserve">2006 d'Angerville Volnay Clos des Ducs  </v>
      </c>
      <c r="L32" s="13">
        <v>1</v>
      </c>
      <c r="M32" s="13" t="s">
        <v>7</v>
      </c>
      <c r="N32" s="9">
        <v>12</v>
      </c>
      <c r="O32" s="10" t="s">
        <v>8</v>
      </c>
      <c r="P32" s="15">
        <v>100</v>
      </c>
      <c r="Q32" s="14">
        <v>1200</v>
      </c>
      <c r="T32" s="10" t="s">
        <v>9</v>
      </c>
      <c r="U32" s="10" t="s">
        <v>103</v>
      </c>
    </row>
    <row r="33" spans="1:21" x14ac:dyDescent="0.25">
      <c r="A33" s="1"/>
      <c r="G33" s="9">
        <v>2009</v>
      </c>
      <c r="H33" s="10" t="s">
        <v>81</v>
      </c>
      <c r="I33" s="10" t="s">
        <v>128</v>
      </c>
      <c r="J33" s="19" t="s">
        <v>188</v>
      </c>
      <c r="K33" s="32" t="str">
        <f t="shared" si="0"/>
        <v>2009 d'Angerville Volnay Clos des Ducs  *</v>
      </c>
      <c r="L33" s="13">
        <v>1</v>
      </c>
      <c r="M33" s="13" t="s">
        <v>7</v>
      </c>
      <c r="N33" s="9">
        <v>12</v>
      </c>
      <c r="O33" s="10" t="s">
        <v>8</v>
      </c>
      <c r="P33" s="15">
        <v>229.16666666666666</v>
      </c>
      <c r="Q33" s="14">
        <v>2750</v>
      </c>
      <c r="T33" s="10" t="s">
        <v>9</v>
      </c>
      <c r="U33" s="10" t="s">
        <v>103</v>
      </c>
    </row>
    <row r="34" spans="1:21" x14ac:dyDescent="0.25">
      <c r="A34" s="1"/>
      <c r="G34" s="9">
        <v>2017</v>
      </c>
      <c r="H34" s="13" t="s">
        <v>24</v>
      </c>
      <c r="I34" s="26" t="s">
        <v>131</v>
      </c>
      <c r="J34" s="19" t="s">
        <v>188</v>
      </c>
      <c r="K34" s="32" t="str">
        <f t="shared" si="0"/>
        <v>2017 des Lambrays Clos des Lambrays  *</v>
      </c>
      <c r="L34" s="13">
        <v>15</v>
      </c>
      <c r="M34" s="25" t="s">
        <v>7</v>
      </c>
      <c r="N34" s="9">
        <v>6</v>
      </c>
      <c r="O34" s="10" t="s">
        <v>8</v>
      </c>
      <c r="P34" s="15">
        <v>160</v>
      </c>
      <c r="Q34" s="14">
        <v>960</v>
      </c>
      <c r="T34" s="10" t="s">
        <v>9</v>
      </c>
      <c r="U34" s="10" t="s">
        <v>103</v>
      </c>
    </row>
    <row r="35" spans="1:21" x14ac:dyDescent="0.25">
      <c r="A35" s="1"/>
      <c r="G35" s="17">
        <v>2017</v>
      </c>
      <c r="H35" s="17" t="s">
        <v>25</v>
      </c>
      <c r="I35" s="17" t="s">
        <v>26</v>
      </c>
      <c r="J35" s="19" t="s">
        <v>188</v>
      </c>
      <c r="K35" s="32" t="str">
        <f t="shared" si="0"/>
        <v>2017 Domaine Denis Bourgogne Cuvee de Noble Souche *</v>
      </c>
      <c r="L35" s="13">
        <v>1</v>
      </c>
      <c r="M35" s="13" t="s">
        <v>7</v>
      </c>
      <c r="N35" s="17">
        <v>12</v>
      </c>
      <c r="O35" s="11" t="s">
        <v>8</v>
      </c>
      <c r="P35" s="15">
        <v>20</v>
      </c>
      <c r="Q35" s="18">
        <v>240</v>
      </c>
      <c r="T35" s="11" t="s">
        <v>9</v>
      </c>
      <c r="U35" s="10" t="s">
        <v>103</v>
      </c>
    </row>
    <row r="36" spans="1:21" x14ac:dyDescent="0.25">
      <c r="A36" s="1"/>
      <c r="G36" s="17">
        <v>2017</v>
      </c>
      <c r="H36" s="17" t="s">
        <v>25</v>
      </c>
      <c r="I36" s="17" t="s">
        <v>26</v>
      </c>
      <c r="J36" s="19"/>
      <c r="K36" s="32" t="str">
        <f t="shared" si="0"/>
        <v xml:space="preserve">2017 Domaine Denis Bourgogne Cuvee de Noble Souche </v>
      </c>
      <c r="L36" s="13"/>
      <c r="M36" s="13"/>
      <c r="N36" s="17">
        <v>6</v>
      </c>
      <c r="O36" s="11" t="s">
        <v>8</v>
      </c>
      <c r="P36" s="15">
        <v>20</v>
      </c>
      <c r="Q36" s="18">
        <v>120</v>
      </c>
      <c r="T36" s="11" t="s">
        <v>9</v>
      </c>
      <c r="U36" s="10" t="s">
        <v>103</v>
      </c>
    </row>
    <row r="37" spans="1:21" x14ac:dyDescent="0.25">
      <c r="A37" s="1"/>
      <c r="G37" s="17">
        <v>2018</v>
      </c>
      <c r="H37" s="17" t="s">
        <v>27</v>
      </c>
      <c r="I37" s="17" t="s">
        <v>132</v>
      </c>
      <c r="J37" s="19"/>
      <c r="K37" s="32" t="str">
        <f t="shared" si="0"/>
        <v xml:space="preserve">2018 Domaine Duroche Charmes Chambertin  </v>
      </c>
      <c r="L37" s="13">
        <v>1</v>
      </c>
      <c r="M37" s="13" t="s">
        <v>7</v>
      </c>
      <c r="N37" s="17">
        <v>6</v>
      </c>
      <c r="O37" s="11" t="s">
        <v>8</v>
      </c>
      <c r="P37" s="15">
        <v>275</v>
      </c>
      <c r="Q37" s="18">
        <v>1650</v>
      </c>
      <c r="T37" s="11" t="s">
        <v>9</v>
      </c>
      <c r="U37" s="10" t="s">
        <v>103</v>
      </c>
    </row>
    <row r="38" spans="1:21" x14ac:dyDescent="0.25">
      <c r="A38" s="1"/>
      <c r="G38" s="17">
        <v>2018</v>
      </c>
      <c r="H38" s="17" t="s">
        <v>28</v>
      </c>
      <c r="I38" s="17" t="s">
        <v>130</v>
      </c>
      <c r="J38" s="19"/>
      <c r="K38" s="32" t="str">
        <f t="shared" si="0"/>
        <v xml:space="preserve">2018 Domaine Fourrier Echezeaux  </v>
      </c>
      <c r="L38" s="13">
        <v>3</v>
      </c>
      <c r="M38" s="13" t="s">
        <v>7</v>
      </c>
      <c r="N38" s="17">
        <v>12</v>
      </c>
      <c r="O38" s="11" t="s">
        <v>8</v>
      </c>
      <c r="P38" s="15">
        <v>203</v>
      </c>
      <c r="Q38" s="18">
        <v>2436</v>
      </c>
      <c r="T38" s="11" t="s">
        <v>9</v>
      </c>
      <c r="U38" s="10" t="s">
        <v>103</v>
      </c>
    </row>
    <row r="39" spans="1:21" x14ac:dyDescent="0.25">
      <c r="A39" s="1"/>
      <c r="G39" s="17">
        <v>2018</v>
      </c>
      <c r="H39" s="17" t="s">
        <v>28</v>
      </c>
      <c r="I39" s="17" t="s">
        <v>129</v>
      </c>
      <c r="J39" s="19"/>
      <c r="K39" s="32" t="str">
        <f t="shared" si="0"/>
        <v xml:space="preserve">2018 Domaine Fourrier Chambertin  </v>
      </c>
      <c r="L39" s="13">
        <v>2</v>
      </c>
      <c r="M39" s="13" t="s">
        <v>7</v>
      </c>
      <c r="N39" s="17">
        <v>12</v>
      </c>
      <c r="O39" s="11" t="s">
        <v>8</v>
      </c>
      <c r="P39" s="15">
        <v>441</v>
      </c>
      <c r="Q39" s="18">
        <v>5292</v>
      </c>
      <c r="T39" s="11" t="s">
        <v>9</v>
      </c>
      <c r="U39" s="10" t="s">
        <v>103</v>
      </c>
    </row>
    <row r="40" spans="1:21" x14ac:dyDescent="0.25">
      <c r="A40" s="1"/>
      <c r="G40" s="17">
        <v>2018</v>
      </c>
      <c r="H40" s="17" t="s">
        <v>28</v>
      </c>
      <c r="I40" s="17" t="s">
        <v>133</v>
      </c>
      <c r="J40" s="19"/>
      <c r="K40" s="32" t="str">
        <f t="shared" si="0"/>
        <v xml:space="preserve">2018 Domaine Fourrier Gevrey Chambertin Cherbaudes  </v>
      </c>
      <c r="L40" s="13">
        <v>3</v>
      </c>
      <c r="M40" s="13" t="s">
        <v>7</v>
      </c>
      <c r="N40" s="17">
        <v>12</v>
      </c>
      <c r="O40" s="11" t="s">
        <v>8</v>
      </c>
      <c r="P40" s="15">
        <v>107</v>
      </c>
      <c r="Q40" s="18">
        <v>1284</v>
      </c>
      <c r="T40" s="11" t="s">
        <v>9</v>
      </c>
      <c r="U40" s="10" t="s">
        <v>103</v>
      </c>
    </row>
    <row r="41" spans="1:21" x14ac:dyDescent="0.25">
      <c r="A41" s="1"/>
      <c r="G41" s="9">
        <v>2006</v>
      </c>
      <c r="H41" s="10" t="s">
        <v>105</v>
      </c>
      <c r="I41" s="10" t="s">
        <v>134</v>
      </c>
      <c r="J41" s="19"/>
      <c r="K41" s="32" t="str">
        <f t="shared" si="0"/>
        <v xml:space="preserve">2006 Faiveley Musigny  </v>
      </c>
      <c r="L41" s="13"/>
      <c r="M41" s="13"/>
      <c r="N41" s="9">
        <v>1</v>
      </c>
      <c r="O41" s="10" t="s">
        <v>8</v>
      </c>
      <c r="P41" s="15">
        <v>2800</v>
      </c>
      <c r="Q41" s="14"/>
      <c r="T41" s="10" t="s">
        <v>9</v>
      </c>
      <c r="U41" s="10" t="s">
        <v>103</v>
      </c>
    </row>
    <row r="42" spans="1:21" x14ac:dyDescent="0.25">
      <c r="A42" s="1"/>
      <c r="G42" s="17">
        <v>2015</v>
      </c>
      <c r="H42" s="17" t="s">
        <v>31</v>
      </c>
      <c r="I42" s="17" t="s">
        <v>135</v>
      </c>
      <c r="J42" s="19"/>
      <c r="K42" s="32" t="str">
        <f t="shared" si="0"/>
        <v xml:space="preserve">2015 Fontaine Gagnard Volnay Clos des Chenes  </v>
      </c>
      <c r="L42" s="13">
        <v>2</v>
      </c>
      <c r="M42" s="13" t="s">
        <v>7</v>
      </c>
      <c r="N42" s="17">
        <v>12</v>
      </c>
      <c r="O42" s="11" t="s">
        <v>8</v>
      </c>
      <c r="P42" s="18">
        <v>37</v>
      </c>
      <c r="Q42" s="27">
        <v>444</v>
      </c>
      <c r="T42" s="11" t="s">
        <v>9</v>
      </c>
      <c r="U42" s="10" t="s">
        <v>103</v>
      </c>
    </row>
    <row r="43" spans="1:21" x14ac:dyDescent="0.25">
      <c r="A43" s="1"/>
      <c r="G43" s="17">
        <v>2015</v>
      </c>
      <c r="H43" s="17" t="s">
        <v>31</v>
      </c>
      <c r="I43" s="17" t="s">
        <v>135</v>
      </c>
      <c r="J43" s="19"/>
      <c r="K43" s="32" t="str">
        <f t="shared" si="0"/>
        <v xml:space="preserve">2015 Fontaine Gagnard Volnay Clos des Chenes  </v>
      </c>
      <c r="L43" s="13"/>
      <c r="M43" s="13"/>
      <c r="N43" s="17">
        <v>6</v>
      </c>
      <c r="O43" s="11" t="s">
        <v>8</v>
      </c>
      <c r="P43" s="18">
        <v>37</v>
      </c>
      <c r="Q43" s="27">
        <v>222</v>
      </c>
      <c r="T43" s="11" t="s">
        <v>9</v>
      </c>
      <c r="U43" s="10" t="s">
        <v>103</v>
      </c>
    </row>
    <row r="44" spans="1:21" x14ac:dyDescent="0.25">
      <c r="A44" s="1"/>
      <c r="G44" s="9">
        <v>2017</v>
      </c>
      <c r="H44" s="10" t="s">
        <v>31</v>
      </c>
      <c r="I44" s="25" t="s">
        <v>83</v>
      </c>
      <c r="J44" s="19"/>
      <c r="K44" s="32" t="str">
        <f t="shared" si="0"/>
        <v xml:space="preserve">2017 Fontaine Gagnard Volnay Clos des Chenes Rouge </v>
      </c>
      <c r="L44" s="13">
        <v>6</v>
      </c>
      <c r="M44" s="25" t="s">
        <v>7</v>
      </c>
      <c r="N44" s="9">
        <v>12</v>
      </c>
      <c r="O44" s="10" t="s">
        <v>8</v>
      </c>
      <c r="P44" s="18">
        <v>39</v>
      </c>
      <c r="Q44" s="14">
        <v>468</v>
      </c>
      <c r="T44" s="10" t="s">
        <v>9</v>
      </c>
      <c r="U44" s="10" t="s">
        <v>103</v>
      </c>
    </row>
    <row r="45" spans="1:21" x14ac:dyDescent="0.25">
      <c r="A45" s="1"/>
      <c r="G45" s="9">
        <v>2018</v>
      </c>
      <c r="H45" s="13" t="s">
        <v>136</v>
      </c>
      <c r="I45" s="13" t="s">
        <v>120</v>
      </c>
      <c r="J45" s="19"/>
      <c r="K45" s="32" t="str">
        <f t="shared" si="0"/>
        <v xml:space="preserve">2018 Ghislaine Barthod Chambolle Musigny Les Cras  </v>
      </c>
      <c r="L45" s="13">
        <v>1</v>
      </c>
      <c r="M45" s="13" t="s">
        <v>7</v>
      </c>
      <c r="N45" s="9">
        <v>3</v>
      </c>
      <c r="O45" s="10" t="s">
        <v>8</v>
      </c>
      <c r="P45" s="18">
        <v>112.5</v>
      </c>
      <c r="Q45" s="14">
        <v>337.5</v>
      </c>
      <c r="T45" s="10" t="s">
        <v>9</v>
      </c>
      <c r="U45" s="10" t="s">
        <v>103</v>
      </c>
    </row>
    <row r="46" spans="1:21" x14ac:dyDescent="0.25">
      <c r="A46" s="1"/>
      <c r="G46" s="9">
        <v>2015</v>
      </c>
      <c r="H46" s="13" t="s">
        <v>30</v>
      </c>
      <c r="I46" s="26" t="s">
        <v>29</v>
      </c>
      <c r="J46" s="19"/>
      <c r="K46" s="32" t="str">
        <f t="shared" si="0"/>
        <v xml:space="preserve">2015 Hudelot-Noëllat Chambolle Musigny   </v>
      </c>
      <c r="L46" s="13">
        <v>1</v>
      </c>
      <c r="M46" s="25" t="s">
        <v>7</v>
      </c>
      <c r="N46" s="9">
        <v>12</v>
      </c>
      <c r="O46" s="10" t="s">
        <v>8</v>
      </c>
      <c r="P46" s="18">
        <v>34</v>
      </c>
      <c r="Q46" s="14">
        <v>408</v>
      </c>
      <c r="T46" s="10" t="s">
        <v>9</v>
      </c>
      <c r="U46" s="10" t="s">
        <v>103</v>
      </c>
    </row>
    <row r="47" spans="1:21" x14ac:dyDescent="0.25">
      <c r="G47" s="9">
        <v>2017</v>
      </c>
      <c r="H47" s="13" t="s">
        <v>30</v>
      </c>
      <c r="I47" s="26" t="s">
        <v>29</v>
      </c>
      <c r="J47" s="19"/>
      <c r="K47" s="32" t="str">
        <f t="shared" si="0"/>
        <v xml:space="preserve">2017 Hudelot-Noëllat Chambolle Musigny   </v>
      </c>
      <c r="L47" s="13">
        <v>2</v>
      </c>
      <c r="M47" s="25" t="s">
        <v>7</v>
      </c>
      <c r="N47" s="9">
        <v>12</v>
      </c>
      <c r="O47" s="10" t="s">
        <v>8</v>
      </c>
      <c r="P47" s="18">
        <v>31.583333333333332</v>
      </c>
      <c r="Q47" s="14">
        <v>379</v>
      </c>
      <c r="T47" s="10" t="s">
        <v>9</v>
      </c>
      <c r="U47" s="10" t="s">
        <v>103</v>
      </c>
    </row>
    <row r="48" spans="1:21" x14ac:dyDescent="0.25">
      <c r="G48" s="9">
        <v>2017</v>
      </c>
      <c r="H48" s="13" t="s">
        <v>30</v>
      </c>
      <c r="I48" s="26" t="s">
        <v>29</v>
      </c>
      <c r="J48" s="19"/>
      <c r="K48" s="32" t="str">
        <f t="shared" si="0"/>
        <v xml:space="preserve">2017 Hudelot-Noëllat Chambolle Musigny   </v>
      </c>
      <c r="L48" s="13"/>
      <c r="M48" s="25"/>
      <c r="N48" s="9">
        <v>6</v>
      </c>
      <c r="O48" s="10" t="s">
        <v>8</v>
      </c>
      <c r="P48" s="18">
        <v>31.58</v>
      </c>
      <c r="Q48" s="14">
        <v>189.48</v>
      </c>
      <c r="T48" s="10" t="s">
        <v>9</v>
      </c>
      <c r="U48" s="10" t="s">
        <v>103</v>
      </c>
    </row>
    <row r="49" spans="1:21" x14ac:dyDescent="0.25">
      <c r="A49" s="1"/>
      <c r="G49" s="17">
        <v>2018</v>
      </c>
      <c r="H49" s="13" t="s">
        <v>30</v>
      </c>
      <c r="I49" s="17" t="s">
        <v>138</v>
      </c>
      <c r="J49" s="19"/>
      <c r="K49" s="32" t="str">
        <f t="shared" si="0"/>
        <v xml:space="preserve">2018 Hudelot-Noëllat Chambolle Musigny Les Charmes  </v>
      </c>
      <c r="L49" s="13">
        <v>3</v>
      </c>
      <c r="M49" s="13" t="s">
        <v>7</v>
      </c>
      <c r="N49" s="17">
        <v>12</v>
      </c>
      <c r="O49" s="11" t="s">
        <v>8</v>
      </c>
      <c r="P49" s="18">
        <v>110</v>
      </c>
      <c r="Q49" s="27">
        <v>1320</v>
      </c>
      <c r="T49" s="11" t="s">
        <v>9</v>
      </c>
      <c r="U49" s="10" t="s">
        <v>103</v>
      </c>
    </row>
    <row r="50" spans="1:21" x14ac:dyDescent="0.25">
      <c r="A50" s="1"/>
      <c r="G50" s="17">
        <v>2018</v>
      </c>
      <c r="H50" s="13" t="s">
        <v>30</v>
      </c>
      <c r="I50" s="17" t="s">
        <v>139</v>
      </c>
      <c r="J50" s="19"/>
      <c r="K50" s="32" t="str">
        <f t="shared" si="0"/>
        <v xml:space="preserve">2018 Hudelot-Noëllat Vougeots, Les Petits Vougeots  </v>
      </c>
      <c r="L50" s="13">
        <v>1</v>
      </c>
      <c r="M50" s="13" t="s">
        <v>7</v>
      </c>
      <c r="N50" s="17">
        <v>12</v>
      </c>
      <c r="O50" s="11" t="s">
        <v>8</v>
      </c>
      <c r="P50" s="18">
        <v>80</v>
      </c>
      <c r="Q50" s="27">
        <v>960</v>
      </c>
      <c r="T50" s="11" t="s">
        <v>9</v>
      </c>
      <c r="U50" s="10" t="s">
        <v>103</v>
      </c>
    </row>
    <row r="51" spans="1:21" x14ac:dyDescent="0.25">
      <c r="A51" s="1"/>
      <c r="G51" s="17">
        <v>2018</v>
      </c>
      <c r="H51" s="13" t="s">
        <v>30</v>
      </c>
      <c r="I51" s="17" t="s">
        <v>137</v>
      </c>
      <c r="J51" s="19"/>
      <c r="K51" s="32" t="str">
        <f t="shared" si="0"/>
        <v xml:space="preserve">2018 Hudelot-Noëllat Romanee St Vivant  </v>
      </c>
      <c r="L51" s="13">
        <v>1</v>
      </c>
      <c r="M51" s="13" t="s">
        <v>7</v>
      </c>
      <c r="N51" s="17">
        <v>12</v>
      </c>
      <c r="O51" s="11" t="s">
        <v>8</v>
      </c>
      <c r="P51" s="18">
        <v>500</v>
      </c>
      <c r="Q51" s="27">
        <v>6000</v>
      </c>
      <c r="T51" s="11" t="s">
        <v>9</v>
      </c>
      <c r="U51" s="10" t="s">
        <v>103</v>
      </c>
    </row>
    <row r="52" spans="1:21" x14ac:dyDescent="0.25">
      <c r="A52" s="1"/>
      <c r="G52" s="9">
        <v>2014</v>
      </c>
      <c r="H52" s="10" t="s">
        <v>106</v>
      </c>
      <c r="I52" s="10" t="s">
        <v>141</v>
      </c>
      <c r="J52" s="19"/>
      <c r="K52" s="32" t="str">
        <f t="shared" si="0"/>
        <v xml:space="preserve">2014 Lafarge Bourgogne Passetoutgrains L'Exception </v>
      </c>
      <c r="L52" s="13">
        <v>1</v>
      </c>
      <c r="M52" s="25" t="s">
        <v>7</v>
      </c>
      <c r="N52" s="9">
        <v>3</v>
      </c>
      <c r="O52" s="10" t="s">
        <v>12</v>
      </c>
      <c r="P52" s="15">
        <v>22.5</v>
      </c>
      <c r="Q52" s="14">
        <v>67.5</v>
      </c>
      <c r="T52" s="10" t="s">
        <v>9</v>
      </c>
      <c r="U52" s="10" t="s">
        <v>103</v>
      </c>
    </row>
    <row r="53" spans="1:21" x14ac:dyDescent="0.25">
      <c r="A53" s="1"/>
      <c r="G53" s="9">
        <v>2018</v>
      </c>
      <c r="H53" s="13" t="s">
        <v>106</v>
      </c>
      <c r="I53" s="13" t="s">
        <v>135</v>
      </c>
      <c r="J53" s="19"/>
      <c r="K53" s="32" t="str">
        <f t="shared" si="0"/>
        <v xml:space="preserve">2018 Lafarge Volnay Clos des Chenes  </v>
      </c>
      <c r="L53" s="13"/>
      <c r="M53" s="13"/>
      <c r="N53" s="9">
        <v>3</v>
      </c>
      <c r="O53" s="10" t="s">
        <v>8</v>
      </c>
      <c r="P53" s="15">
        <v>117.5</v>
      </c>
      <c r="Q53" s="14"/>
      <c r="T53" s="10" t="s">
        <v>9</v>
      </c>
      <c r="U53" s="10" t="s">
        <v>103</v>
      </c>
    </row>
    <row r="54" spans="1:21" x14ac:dyDescent="0.25">
      <c r="A54" s="1"/>
      <c r="G54" s="9">
        <v>2018</v>
      </c>
      <c r="H54" s="13" t="s">
        <v>106</v>
      </c>
      <c r="I54" s="10" t="s">
        <v>140</v>
      </c>
      <c r="J54" s="19"/>
      <c r="K54" s="32" t="str">
        <f t="shared" si="0"/>
        <v xml:space="preserve">2018 Lafarge Volnay Les Mitans </v>
      </c>
      <c r="L54" s="13">
        <v>1</v>
      </c>
      <c r="M54" s="25" t="s">
        <v>7</v>
      </c>
      <c r="N54" s="9">
        <v>6</v>
      </c>
      <c r="O54" s="10" t="s">
        <v>8</v>
      </c>
      <c r="P54" s="18">
        <v>90</v>
      </c>
      <c r="Q54" s="14">
        <v>540</v>
      </c>
      <c r="T54" s="10" t="s">
        <v>9</v>
      </c>
      <c r="U54" s="10" t="s">
        <v>103</v>
      </c>
    </row>
    <row r="55" spans="1:21" x14ac:dyDescent="0.25">
      <c r="A55" s="1"/>
      <c r="G55" s="17">
        <v>2015</v>
      </c>
      <c r="H55" s="17" t="s">
        <v>85</v>
      </c>
      <c r="I55" s="17" t="s">
        <v>86</v>
      </c>
      <c r="J55" s="19"/>
      <c r="K55" s="32" t="str">
        <f t="shared" si="0"/>
        <v xml:space="preserve">2015 Matrot Auxey Duresses Rouge </v>
      </c>
      <c r="L55" s="13">
        <v>5</v>
      </c>
      <c r="M55" s="13" t="s">
        <v>7</v>
      </c>
      <c r="N55" s="17">
        <v>12</v>
      </c>
      <c r="O55" s="11" t="s">
        <v>8</v>
      </c>
      <c r="P55" s="15">
        <v>22</v>
      </c>
      <c r="Q55" s="27">
        <v>264</v>
      </c>
      <c r="T55" s="11" t="s">
        <v>9</v>
      </c>
      <c r="U55" s="10" t="s">
        <v>103</v>
      </c>
    </row>
    <row r="56" spans="1:21" x14ac:dyDescent="0.25">
      <c r="A56" s="1"/>
      <c r="G56" s="17">
        <v>2017</v>
      </c>
      <c r="H56" s="17" t="s">
        <v>85</v>
      </c>
      <c r="I56" s="17" t="s">
        <v>87</v>
      </c>
      <c r="J56" s="19"/>
      <c r="K56" s="32" t="str">
        <f t="shared" si="0"/>
        <v xml:space="preserve">2017 Matrot Monthelie Rouge </v>
      </c>
      <c r="L56" s="13">
        <v>2</v>
      </c>
      <c r="M56" s="13" t="s">
        <v>7</v>
      </c>
      <c r="N56" s="17">
        <v>12</v>
      </c>
      <c r="O56" s="11" t="s">
        <v>8</v>
      </c>
      <c r="P56" s="15">
        <v>22</v>
      </c>
      <c r="Q56" s="27">
        <v>264</v>
      </c>
      <c r="T56" s="11" t="s">
        <v>9</v>
      </c>
      <c r="U56" s="10" t="s">
        <v>103</v>
      </c>
    </row>
    <row r="57" spans="1:21" x14ac:dyDescent="0.25">
      <c r="A57" s="1"/>
      <c r="G57" s="17">
        <v>2017</v>
      </c>
      <c r="H57" s="17" t="s">
        <v>85</v>
      </c>
      <c r="I57" s="17" t="s">
        <v>142</v>
      </c>
      <c r="J57" s="19" t="s">
        <v>188</v>
      </c>
      <c r="K57" s="32" t="str">
        <f t="shared" si="0"/>
        <v>2017 Matrot Maranges La Fussiere  Rouge *</v>
      </c>
      <c r="L57" s="13">
        <v>3</v>
      </c>
      <c r="M57" s="13" t="s">
        <v>7</v>
      </c>
      <c r="N57" s="17">
        <v>12</v>
      </c>
      <c r="O57" s="11" t="s">
        <v>8</v>
      </c>
      <c r="P57" s="15">
        <v>19</v>
      </c>
      <c r="Q57" s="27">
        <v>228</v>
      </c>
      <c r="T57" s="11" t="s">
        <v>9</v>
      </c>
      <c r="U57" s="10" t="s">
        <v>103</v>
      </c>
    </row>
    <row r="58" spans="1:21" x14ac:dyDescent="0.25">
      <c r="A58" s="1"/>
      <c r="G58" s="17">
        <v>2017</v>
      </c>
      <c r="H58" s="17" t="s">
        <v>85</v>
      </c>
      <c r="I58" s="17" t="s">
        <v>142</v>
      </c>
      <c r="J58" s="19"/>
      <c r="K58" s="32" t="str">
        <f t="shared" si="0"/>
        <v xml:space="preserve">2017 Matrot Maranges La Fussiere  Rouge </v>
      </c>
      <c r="L58" s="13"/>
      <c r="M58" s="13"/>
      <c r="N58" s="17">
        <v>6</v>
      </c>
      <c r="O58" s="11" t="s">
        <v>8</v>
      </c>
      <c r="P58" s="15">
        <v>18.809999999999999</v>
      </c>
      <c r="Q58" s="27">
        <v>112.85999999999999</v>
      </c>
      <c r="T58" s="11" t="s">
        <v>9</v>
      </c>
      <c r="U58" s="10" t="s">
        <v>103</v>
      </c>
    </row>
    <row r="59" spans="1:21" x14ac:dyDescent="0.25">
      <c r="G59" s="17">
        <v>2014</v>
      </c>
      <c r="H59" s="17" t="s">
        <v>32</v>
      </c>
      <c r="I59" s="17" t="s">
        <v>34</v>
      </c>
      <c r="J59" s="19"/>
      <c r="K59" s="32" t="str">
        <f t="shared" si="0"/>
        <v xml:space="preserve">2014 Meo-Camuzet Marsannay </v>
      </c>
      <c r="L59" s="13"/>
      <c r="M59" s="13"/>
      <c r="N59" s="17">
        <v>6</v>
      </c>
      <c r="O59" s="11" t="s">
        <v>8</v>
      </c>
      <c r="P59" s="15">
        <v>23.33</v>
      </c>
      <c r="Q59" s="27">
        <v>139.97999999999999</v>
      </c>
      <c r="T59" s="11" t="s">
        <v>9</v>
      </c>
      <c r="U59" s="10" t="s">
        <v>103</v>
      </c>
    </row>
    <row r="60" spans="1:21" x14ac:dyDescent="0.25">
      <c r="A60" s="1"/>
      <c r="G60" s="17">
        <v>2014</v>
      </c>
      <c r="H60" s="17" t="s">
        <v>32</v>
      </c>
      <c r="I60" s="17" t="s">
        <v>33</v>
      </c>
      <c r="J60" s="19"/>
      <c r="K60" s="32" t="str">
        <f t="shared" si="0"/>
        <v xml:space="preserve">2014 Meo-Camuzet Bourgogne Rouge  </v>
      </c>
      <c r="L60" s="13">
        <v>1</v>
      </c>
      <c r="M60" s="13" t="s">
        <v>7</v>
      </c>
      <c r="N60" s="17">
        <v>12</v>
      </c>
      <c r="O60" s="11" t="s">
        <v>8</v>
      </c>
      <c r="P60" s="15">
        <v>16.666666666666668</v>
      </c>
      <c r="Q60" s="27">
        <v>200</v>
      </c>
      <c r="T60" s="11" t="s">
        <v>9</v>
      </c>
      <c r="U60" s="10" t="s">
        <v>103</v>
      </c>
    </row>
    <row r="61" spans="1:21" x14ac:dyDescent="0.25">
      <c r="A61" s="1"/>
      <c r="G61" s="17">
        <v>2016</v>
      </c>
      <c r="H61" s="17" t="s">
        <v>32</v>
      </c>
      <c r="I61" s="17" t="s">
        <v>144</v>
      </c>
      <c r="J61" s="19"/>
      <c r="K61" s="32" t="str">
        <f t="shared" si="0"/>
        <v xml:space="preserve">2016 Meo-Camuzet Corton Perrieres  </v>
      </c>
      <c r="L61" s="13">
        <v>1</v>
      </c>
      <c r="M61" s="13" t="s">
        <v>7</v>
      </c>
      <c r="N61" s="17">
        <v>6</v>
      </c>
      <c r="O61" s="11" t="s">
        <v>8</v>
      </c>
      <c r="P61" s="15">
        <v>146</v>
      </c>
      <c r="Q61" s="27">
        <v>876</v>
      </c>
      <c r="T61" s="11" t="s">
        <v>9</v>
      </c>
      <c r="U61" s="10" t="s">
        <v>103</v>
      </c>
    </row>
    <row r="62" spans="1:21" x14ac:dyDescent="0.25">
      <c r="A62" s="1"/>
      <c r="G62" s="17">
        <v>2018</v>
      </c>
      <c r="H62" s="17" t="s">
        <v>32</v>
      </c>
      <c r="I62" s="17" t="s">
        <v>143</v>
      </c>
      <c r="J62" s="19"/>
      <c r="K62" s="32" t="str">
        <f t="shared" si="0"/>
        <v xml:space="preserve">2018 Meo-Camuzet Vosne Romanee Aux Brulees  </v>
      </c>
      <c r="L62" s="13">
        <v>2</v>
      </c>
      <c r="M62" s="13" t="s">
        <v>7</v>
      </c>
      <c r="N62" s="17">
        <v>6</v>
      </c>
      <c r="O62" s="11" t="s">
        <v>8</v>
      </c>
      <c r="P62" s="15">
        <v>420</v>
      </c>
      <c r="Q62" s="27">
        <v>2520</v>
      </c>
      <c r="T62" s="11" t="s">
        <v>9</v>
      </c>
      <c r="U62" s="10" t="s">
        <v>103</v>
      </c>
    </row>
    <row r="63" spans="1:21" x14ac:dyDescent="0.25">
      <c r="A63" s="1"/>
      <c r="G63" s="17">
        <v>2006</v>
      </c>
      <c r="H63" s="10" t="s">
        <v>36</v>
      </c>
      <c r="I63" s="10" t="s">
        <v>134</v>
      </c>
      <c r="J63" s="19"/>
      <c r="K63" s="32" t="str">
        <f t="shared" si="0"/>
        <v xml:space="preserve">2006 Mugnier Musigny  </v>
      </c>
      <c r="L63" s="13">
        <v>1</v>
      </c>
      <c r="M63" s="13" t="s">
        <v>7</v>
      </c>
      <c r="N63" s="17">
        <v>3</v>
      </c>
      <c r="O63" s="10" t="s">
        <v>8</v>
      </c>
      <c r="P63" s="18">
        <v>4750</v>
      </c>
      <c r="Q63" s="27"/>
      <c r="T63" s="10" t="s">
        <v>9</v>
      </c>
      <c r="U63" s="10" t="s">
        <v>103</v>
      </c>
    </row>
    <row r="64" spans="1:21" x14ac:dyDescent="0.25">
      <c r="A64" s="1"/>
      <c r="G64" s="9">
        <v>2007</v>
      </c>
      <c r="H64" s="10" t="s">
        <v>36</v>
      </c>
      <c r="I64" s="10" t="s">
        <v>145</v>
      </c>
      <c r="J64" s="19"/>
      <c r="K64" s="32" t="str">
        <f t="shared" si="0"/>
        <v xml:space="preserve">2007 Mugnier Chambolle-Musigny Les Fuees  </v>
      </c>
      <c r="L64" s="13">
        <v>1</v>
      </c>
      <c r="M64" s="13" t="s">
        <v>7</v>
      </c>
      <c r="N64" s="9">
        <v>6</v>
      </c>
      <c r="O64" s="10" t="s">
        <v>8</v>
      </c>
      <c r="P64" s="15">
        <v>464.66666666666669</v>
      </c>
      <c r="Q64" s="14">
        <v>2788</v>
      </c>
      <c r="T64" s="10" t="s">
        <v>9</v>
      </c>
      <c r="U64" s="10" t="s">
        <v>103</v>
      </c>
    </row>
    <row r="65" spans="1:21" x14ac:dyDescent="0.25">
      <c r="A65" s="1"/>
      <c r="G65" s="9">
        <v>2016</v>
      </c>
      <c r="H65" s="10" t="s">
        <v>146</v>
      </c>
      <c r="I65" s="10" t="s">
        <v>130</v>
      </c>
      <c r="J65" s="19"/>
      <c r="K65" s="32" t="str">
        <f t="shared" si="0"/>
        <v xml:space="preserve">2016 Naudin-Ferrand Echezeaux  </v>
      </c>
      <c r="L65" s="13">
        <v>1</v>
      </c>
      <c r="M65" s="13" t="s">
        <v>7</v>
      </c>
      <c r="N65" s="9">
        <v>6</v>
      </c>
      <c r="O65" s="10" t="s">
        <v>8</v>
      </c>
      <c r="P65" s="15">
        <v>275</v>
      </c>
      <c r="Q65" s="14">
        <v>1650</v>
      </c>
      <c r="T65" s="10" t="s">
        <v>9</v>
      </c>
      <c r="U65" s="10" t="s">
        <v>103</v>
      </c>
    </row>
    <row r="66" spans="1:21" x14ac:dyDescent="0.25">
      <c r="A66" s="1"/>
      <c r="G66" s="9">
        <v>2018</v>
      </c>
      <c r="H66" s="10" t="s">
        <v>147</v>
      </c>
      <c r="I66" s="10" t="s">
        <v>119</v>
      </c>
      <c r="J66" s="19"/>
      <c r="K66" s="32" t="str">
        <f t="shared" si="0"/>
        <v xml:space="preserve">2018 Perrot Minot Chambolle Musigny Les Fuees  </v>
      </c>
      <c r="L66" s="13"/>
      <c r="M66" s="13"/>
      <c r="N66" s="9">
        <v>3</v>
      </c>
      <c r="O66" s="10" t="s">
        <v>8</v>
      </c>
      <c r="P66" s="15">
        <v>80</v>
      </c>
      <c r="Q66" s="14"/>
      <c r="T66" s="10" t="s">
        <v>9</v>
      </c>
      <c r="U66" s="10" t="s">
        <v>103</v>
      </c>
    </row>
    <row r="67" spans="1:21" x14ac:dyDescent="0.25">
      <c r="A67" s="1"/>
      <c r="G67" s="9">
        <v>2018</v>
      </c>
      <c r="H67" s="10" t="s">
        <v>147</v>
      </c>
      <c r="I67" s="10" t="s">
        <v>148</v>
      </c>
      <c r="J67" s="19"/>
      <c r="K67" s="32" t="str">
        <f t="shared" si="0"/>
        <v xml:space="preserve">2018 Perrot Minot Chambertin </v>
      </c>
      <c r="L67" s="13">
        <v>1</v>
      </c>
      <c r="M67" s="13" t="s">
        <v>7</v>
      </c>
      <c r="N67" s="9">
        <v>6</v>
      </c>
      <c r="O67" s="10" t="s">
        <v>8</v>
      </c>
      <c r="P67" s="15">
        <v>545</v>
      </c>
      <c r="Q67" s="14">
        <v>3270</v>
      </c>
      <c r="T67" s="10" t="s">
        <v>9</v>
      </c>
      <c r="U67" s="10" t="s">
        <v>103</v>
      </c>
    </row>
    <row r="68" spans="1:21" x14ac:dyDescent="0.25">
      <c r="A68" s="1"/>
      <c r="G68" s="9">
        <v>2018</v>
      </c>
      <c r="H68" s="10" t="s">
        <v>147</v>
      </c>
      <c r="I68" s="10" t="s">
        <v>149</v>
      </c>
      <c r="J68" s="19"/>
      <c r="K68" s="32" t="str">
        <f t="shared" ref="K68:K131" si="1">CONCATENATE(G68," ",H68," ",I68," ",J68)</f>
        <v xml:space="preserve">2018 Perrot Minot Vosne-Romanee Les Beaux Monts </v>
      </c>
      <c r="L68" s="13"/>
      <c r="M68" s="13"/>
      <c r="N68" s="9">
        <v>3</v>
      </c>
      <c r="O68" s="10" t="s">
        <v>8</v>
      </c>
      <c r="P68" s="15">
        <v>155</v>
      </c>
      <c r="Q68" s="14"/>
      <c r="T68" s="10" t="s">
        <v>9</v>
      </c>
      <c r="U68" s="10" t="s">
        <v>103</v>
      </c>
    </row>
    <row r="69" spans="1:21" x14ac:dyDescent="0.25">
      <c r="A69" s="1"/>
      <c r="G69" s="9">
        <v>2014</v>
      </c>
      <c r="H69" s="13" t="s">
        <v>37</v>
      </c>
      <c r="I69" s="13" t="s">
        <v>150</v>
      </c>
      <c r="J69" s="19" t="s">
        <v>188</v>
      </c>
      <c r="K69" s="32" t="str">
        <f t="shared" si="1"/>
        <v>2014 Prieure-Roch Nuits Saint Georges Vieilles Vignes  *</v>
      </c>
      <c r="L69" s="13">
        <v>3</v>
      </c>
      <c r="M69" s="13" t="s">
        <v>7</v>
      </c>
      <c r="N69" s="9">
        <v>6</v>
      </c>
      <c r="O69" s="10" t="s">
        <v>8</v>
      </c>
      <c r="P69" s="15">
        <v>261.25</v>
      </c>
      <c r="Q69" s="14">
        <v>1567.5</v>
      </c>
      <c r="T69" s="10" t="s">
        <v>9</v>
      </c>
      <c r="U69" s="10" t="s">
        <v>103</v>
      </c>
    </row>
    <row r="70" spans="1:21" x14ac:dyDescent="0.25">
      <c r="A70" s="1"/>
      <c r="G70" s="17">
        <v>2016</v>
      </c>
      <c r="H70" s="17" t="s">
        <v>38</v>
      </c>
      <c r="I70" s="17" t="s">
        <v>40</v>
      </c>
      <c r="J70" s="19"/>
      <c r="K70" s="32" t="str">
        <f t="shared" si="1"/>
        <v xml:space="preserve">2016 Rene Bouvier Cotes de Nuits Villages </v>
      </c>
      <c r="L70" s="13">
        <v>10</v>
      </c>
      <c r="M70" s="13" t="s">
        <v>7</v>
      </c>
      <c r="N70" s="17">
        <v>12</v>
      </c>
      <c r="O70" s="11" t="s">
        <v>8</v>
      </c>
      <c r="P70" s="18">
        <v>16</v>
      </c>
      <c r="Q70" s="27">
        <v>192</v>
      </c>
      <c r="T70" s="11" t="s">
        <v>9</v>
      </c>
      <c r="U70" s="10" t="s">
        <v>103</v>
      </c>
    </row>
    <row r="71" spans="1:21" x14ac:dyDescent="0.25">
      <c r="A71" s="1"/>
      <c r="G71" s="17">
        <v>2017</v>
      </c>
      <c r="H71" s="17" t="s">
        <v>38</v>
      </c>
      <c r="I71" s="17" t="s">
        <v>41</v>
      </c>
      <c r="J71" s="19"/>
      <c r="K71" s="32" t="str">
        <f t="shared" si="1"/>
        <v xml:space="preserve">2017 Rene Bouvier Fixin Rouge </v>
      </c>
      <c r="L71" s="13">
        <v>10</v>
      </c>
      <c r="M71" s="13" t="s">
        <v>7</v>
      </c>
      <c r="N71" s="17">
        <v>12</v>
      </c>
      <c r="O71" s="11" t="s">
        <v>8</v>
      </c>
      <c r="P71" s="18">
        <v>20</v>
      </c>
      <c r="Q71" s="27">
        <v>240</v>
      </c>
      <c r="T71" s="11" t="s">
        <v>9</v>
      </c>
      <c r="U71" s="10" t="s">
        <v>103</v>
      </c>
    </row>
    <row r="72" spans="1:21" x14ac:dyDescent="0.25">
      <c r="A72" s="1"/>
      <c r="G72" s="9">
        <v>2017</v>
      </c>
      <c r="H72" s="26" t="s">
        <v>42</v>
      </c>
      <c r="I72" s="26" t="s">
        <v>152</v>
      </c>
      <c r="J72" s="19"/>
      <c r="K72" s="32" t="str">
        <f t="shared" si="1"/>
        <v xml:space="preserve">2017 René Bouvier Gevrey Chambertin  Fontenys  </v>
      </c>
      <c r="L72" s="13">
        <v>5</v>
      </c>
      <c r="M72" s="10" t="s">
        <v>7</v>
      </c>
      <c r="N72" s="9">
        <v>12</v>
      </c>
      <c r="O72" s="10" t="s">
        <v>8</v>
      </c>
      <c r="P72" s="18">
        <v>55</v>
      </c>
      <c r="Q72" s="14">
        <v>660</v>
      </c>
      <c r="T72" s="10" t="s">
        <v>9</v>
      </c>
      <c r="U72" s="10" t="s">
        <v>103</v>
      </c>
    </row>
    <row r="73" spans="1:21" x14ac:dyDescent="0.25">
      <c r="A73" s="1"/>
      <c r="G73" s="9">
        <v>2017</v>
      </c>
      <c r="H73" s="26" t="s">
        <v>42</v>
      </c>
      <c r="I73" s="26" t="s">
        <v>151</v>
      </c>
      <c r="J73" s="19"/>
      <c r="K73" s="32" t="str">
        <f t="shared" si="1"/>
        <v xml:space="preserve">2017 René Bouvier Gevrey Chambertin Charmes Chambertin   </v>
      </c>
      <c r="L73" s="13">
        <v>6</v>
      </c>
      <c r="M73" s="10" t="s">
        <v>7</v>
      </c>
      <c r="N73" s="9">
        <v>12</v>
      </c>
      <c r="O73" s="10" t="s">
        <v>8</v>
      </c>
      <c r="P73" s="18">
        <v>128</v>
      </c>
      <c r="Q73" s="14">
        <v>1536</v>
      </c>
      <c r="T73" s="10" t="s">
        <v>9</v>
      </c>
      <c r="U73" s="10" t="s">
        <v>103</v>
      </c>
    </row>
    <row r="74" spans="1:21" x14ac:dyDescent="0.25">
      <c r="A74" s="1"/>
      <c r="G74" s="9">
        <v>2017</v>
      </c>
      <c r="H74" s="26" t="s">
        <v>42</v>
      </c>
      <c r="I74" s="26" t="s">
        <v>43</v>
      </c>
      <c r="J74" s="19"/>
      <c r="K74" s="32" t="str">
        <f t="shared" si="1"/>
        <v xml:space="preserve">2017 René Bouvier Gevrey Chambertin Jeune Rois </v>
      </c>
      <c r="L74" s="13">
        <v>10</v>
      </c>
      <c r="M74" s="10" t="s">
        <v>7</v>
      </c>
      <c r="N74" s="9">
        <v>12</v>
      </c>
      <c r="O74" s="10" t="s">
        <v>8</v>
      </c>
      <c r="P74" s="18">
        <v>28.5</v>
      </c>
      <c r="Q74" s="14">
        <v>342</v>
      </c>
      <c r="T74" s="10" t="s">
        <v>9</v>
      </c>
      <c r="U74" s="10" t="s">
        <v>103</v>
      </c>
    </row>
    <row r="75" spans="1:21" x14ac:dyDescent="0.25">
      <c r="A75" s="1"/>
      <c r="G75" s="9">
        <v>1998</v>
      </c>
      <c r="H75" s="13" t="s">
        <v>44</v>
      </c>
      <c r="I75" s="26" t="s">
        <v>107</v>
      </c>
      <c r="J75" s="19"/>
      <c r="K75" s="32" t="str">
        <f t="shared" si="1"/>
        <v xml:space="preserve">1998 Roumier Amoureuses </v>
      </c>
      <c r="L75" s="13">
        <v>2</v>
      </c>
      <c r="M75" s="10" t="s">
        <v>7</v>
      </c>
      <c r="N75" s="9">
        <v>1</v>
      </c>
      <c r="O75" s="10" t="s">
        <v>8</v>
      </c>
      <c r="P75" s="18">
        <v>2700</v>
      </c>
      <c r="Q75" s="14"/>
      <c r="T75" s="10" t="s">
        <v>9</v>
      </c>
      <c r="U75" s="10" t="s">
        <v>103</v>
      </c>
    </row>
    <row r="76" spans="1:21" x14ac:dyDescent="0.25">
      <c r="A76" s="1"/>
      <c r="G76" s="9">
        <v>2008</v>
      </c>
      <c r="H76" s="13" t="s">
        <v>44</v>
      </c>
      <c r="I76" s="26" t="s">
        <v>154</v>
      </c>
      <c r="J76" s="19"/>
      <c r="K76" s="32" t="str">
        <f t="shared" si="1"/>
        <v xml:space="preserve">2008 Roumier Ruchottes Chambertin  </v>
      </c>
      <c r="L76" s="13">
        <v>1</v>
      </c>
      <c r="M76" s="10" t="s">
        <v>7</v>
      </c>
      <c r="N76" s="9">
        <v>3</v>
      </c>
      <c r="O76" s="10" t="s">
        <v>8</v>
      </c>
      <c r="P76" s="18">
        <v>600</v>
      </c>
      <c r="Q76" s="14">
        <v>1800</v>
      </c>
      <c r="T76" s="10" t="s">
        <v>9</v>
      </c>
      <c r="U76" s="10" t="s">
        <v>103</v>
      </c>
    </row>
    <row r="77" spans="1:21" x14ac:dyDescent="0.25">
      <c r="A77" s="1"/>
      <c r="G77" s="9">
        <v>2018</v>
      </c>
      <c r="H77" s="13" t="s">
        <v>44</v>
      </c>
      <c r="I77" s="26" t="s">
        <v>154</v>
      </c>
      <c r="J77" s="19"/>
      <c r="K77" s="32" t="str">
        <f t="shared" si="1"/>
        <v xml:space="preserve">2018 Roumier Ruchottes Chambertin  </v>
      </c>
      <c r="L77" s="13"/>
      <c r="M77" s="10"/>
      <c r="N77" s="9">
        <v>1</v>
      </c>
      <c r="O77" s="10" t="s">
        <v>8</v>
      </c>
      <c r="P77" s="15">
        <v>750</v>
      </c>
      <c r="Q77" s="14"/>
      <c r="T77" s="10" t="s">
        <v>9</v>
      </c>
      <c r="U77" s="10" t="s">
        <v>103</v>
      </c>
    </row>
    <row r="78" spans="1:21" x14ac:dyDescent="0.25">
      <c r="A78" s="1"/>
      <c r="G78" s="9">
        <v>2018</v>
      </c>
      <c r="H78" s="13" t="s">
        <v>44</v>
      </c>
      <c r="I78" s="26" t="s">
        <v>153</v>
      </c>
      <c r="J78" s="19"/>
      <c r="K78" s="32" t="str">
        <f t="shared" si="1"/>
        <v xml:space="preserve">2018 Roumier Morey St Denis Clos de la Bussiere  </v>
      </c>
      <c r="L78" s="13"/>
      <c r="M78" s="10"/>
      <c r="N78" s="9">
        <v>4</v>
      </c>
      <c r="O78" s="10" t="s">
        <v>8</v>
      </c>
      <c r="P78" s="15">
        <v>185</v>
      </c>
      <c r="Q78" s="14"/>
      <c r="T78" s="10" t="s">
        <v>9</v>
      </c>
      <c r="U78" s="10" t="s">
        <v>103</v>
      </c>
    </row>
    <row r="79" spans="1:21" x14ac:dyDescent="0.25">
      <c r="A79" s="1"/>
      <c r="G79" s="9">
        <v>2018</v>
      </c>
      <c r="H79" s="13" t="s">
        <v>44</v>
      </c>
      <c r="I79" s="26" t="s">
        <v>125</v>
      </c>
      <c r="J79" s="19"/>
      <c r="K79" s="32" t="str">
        <f t="shared" si="1"/>
        <v xml:space="preserve">2018 Roumier Bonnes Mares  </v>
      </c>
      <c r="L79" s="13"/>
      <c r="M79" s="10"/>
      <c r="N79" s="9">
        <v>4</v>
      </c>
      <c r="O79" s="10" t="s">
        <v>8</v>
      </c>
      <c r="P79" s="15">
        <v>1050</v>
      </c>
      <c r="Q79" s="14"/>
      <c r="T79" s="10" t="s">
        <v>9</v>
      </c>
      <c r="U79" s="10" t="s">
        <v>103</v>
      </c>
    </row>
    <row r="80" spans="1:21" x14ac:dyDescent="0.25">
      <c r="G80" s="9">
        <v>2018</v>
      </c>
      <c r="H80" s="10" t="s">
        <v>45</v>
      </c>
      <c r="I80" s="13" t="s">
        <v>155</v>
      </c>
      <c r="J80" s="19"/>
      <c r="K80" s="32" t="str">
        <f t="shared" si="1"/>
        <v xml:space="preserve">2018 Sylvian Cathiard Vosne Romanee En Orveaux  </v>
      </c>
      <c r="L80" s="13"/>
      <c r="M80" s="10"/>
      <c r="N80" s="9">
        <v>1</v>
      </c>
      <c r="O80" s="10" t="s">
        <v>8</v>
      </c>
      <c r="P80" s="15">
        <v>350</v>
      </c>
      <c r="Q80" s="14"/>
      <c r="T80" s="10" t="s">
        <v>9</v>
      </c>
      <c r="U80" s="10" t="s">
        <v>103</v>
      </c>
    </row>
    <row r="81" spans="1:21" x14ac:dyDescent="0.25">
      <c r="G81" s="17">
        <v>2017</v>
      </c>
      <c r="H81" s="17" t="s">
        <v>92</v>
      </c>
      <c r="I81" s="17" t="s">
        <v>156</v>
      </c>
      <c r="J81" s="19"/>
      <c r="K81" s="32" t="str">
        <f t="shared" si="1"/>
        <v xml:space="preserve">2017 Yvon Clerget Volnay Santenots  </v>
      </c>
      <c r="L81" s="13">
        <v>2</v>
      </c>
      <c r="M81" s="13" t="s">
        <v>7</v>
      </c>
      <c r="N81" s="17">
        <v>6</v>
      </c>
      <c r="O81" s="11" t="s">
        <v>8</v>
      </c>
      <c r="P81" s="15">
        <v>34</v>
      </c>
      <c r="Q81" s="27">
        <v>204</v>
      </c>
      <c r="T81" s="11" t="s">
        <v>9</v>
      </c>
      <c r="U81" s="10" t="s">
        <v>103</v>
      </c>
    </row>
    <row r="82" spans="1:21" x14ac:dyDescent="0.25">
      <c r="G82" s="17">
        <v>2017</v>
      </c>
      <c r="H82" s="17" t="s">
        <v>92</v>
      </c>
      <c r="I82" s="17" t="s">
        <v>156</v>
      </c>
      <c r="J82" s="19"/>
      <c r="K82" s="32" t="str">
        <f t="shared" si="1"/>
        <v xml:space="preserve">2017 Yvon Clerget Volnay Santenots  </v>
      </c>
      <c r="L82" s="13"/>
      <c r="M82" s="13"/>
      <c r="N82" s="17">
        <v>6</v>
      </c>
      <c r="O82" s="11" t="s">
        <v>8</v>
      </c>
      <c r="P82" s="15">
        <v>34</v>
      </c>
      <c r="Q82" s="27">
        <v>204</v>
      </c>
      <c r="T82" s="11" t="s">
        <v>9</v>
      </c>
      <c r="U82" s="10" t="s">
        <v>103</v>
      </c>
    </row>
    <row r="83" spans="1:21" x14ac:dyDescent="0.25">
      <c r="G83" s="17">
        <v>2017</v>
      </c>
      <c r="H83" s="17" t="s">
        <v>92</v>
      </c>
      <c r="I83" s="17" t="s">
        <v>157</v>
      </c>
      <c r="J83" s="19"/>
      <c r="K83" s="32" t="str">
        <f t="shared" si="1"/>
        <v xml:space="preserve">2017 Yvon Clerget Volnay Clos du Verseuil  </v>
      </c>
      <c r="L83" s="13">
        <v>2</v>
      </c>
      <c r="M83" s="13" t="s">
        <v>7</v>
      </c>
      <c r="N83" s="17">
        <v>12</v>
      </c>
      <c r="O83" s="11" t="s">
        <v>8</v>
      </c>
      <c r="P83" s="15">
        <v>43</v>
      </c>
      <c r="Q83" s="27">
        <v>516</v>
      </c>
      <c r="T83" s="11" t="s">
        <v>9</v>
      </c>
      <c r="U83" s="10" t="s">
        <v>103</v>
      </c>
    </row>
    <row r="84" spans="1:21" x14ac:dyDescent="0.25">
      <c r="G84" s="17">
        <v>2017</v>
      </c>
      <c r="H84" s="17" t="s">
        <v>92</v>
      </c>
      <c r="I84" s="17" t="s">
        <v>159</v>
      </c>
      <c r="J84" s="19"/>
      <c r="K84" s="32" t="str">
        <f t="shared" si="1"/>
        <v xml:space="preserve">2017 Yvon Clerget Pommard Les Rugiens  </v>
      </c>
      <c r="L84" s="13">
        <v>1</v>
      </c>
      <c r="M84" s="13" t="s">
        <v>7</v>
      </c>
      <c r="N84" s="17">
        <v>6</v>
      </c>
      <c r="O84" s="11" t="s">
        <v>8</v>
      </c>
      <c r="P84" s="15">
        <v>54</v>
      </c>
      <c r="Q84" s="27">
        <v>324</v>
      </c>
      <c r="T84" s="11" t="s">
        <v>9</v>
      </c>
      <c r="U84" s="10" t="s">
        <v>103</v>
      </c>
    </row>
    <row r="85" spans="1:21" x14ac:dyDescent="0.25">
      <c r="G85" s="17">
        <v>2017</v>
      </c>
      <c r="H85" s="17" t="s">
        <v>92</v>
      </c>
      <c r="I85" s="17" t="s">
        <v>158</v>
      </c>
      <c r="J85" s="19"/>
      <c r="K85" s="32" t="str">
        <f t="shared" si="1"/>
        <v xml:space="preserve">2017 Yvon Clerget Volnay Les Caillerets  </v>
      </c>
      <c r="L85" s="13">
        <v>1</v>
      </c>
      <c r="M85" s="13" t="s">
        <v>7</v>
      </c>
      <c r="N85" s="17">
        <v>12</v>
      </c>
      <c r="O85" s="11" t="s">
        <v>8</v>
      </c>
      <c r="P85" s="15">
        <v>54</v>
      </c>
      <c r="Q85" s="27">
        <v>648</v>
      </c>
      <c r="T85" s="11" t="s">
        <v>9</v>
      </c>
      <c r="U85" s="10" t="s">
        <v>103</v>
      </c>
    </row>
    <row r="86" spans="1:21" x14ac:dyDescent="0.25">
      <c r="G86" s="17">
        <v>2017</v>
      </c>
      <c r="H86" s="17" t="s">
        <v>92</v>
      </c>
      <c r="I86" s="17" t="s">
        <v>33</v>
      </c>
      <c r="J86" s="19"/>
      <c r="K86" s="32" t="str">
        <f t="shared" si="1"/>
        <v xml:space="preserve">2017 Yvon Clerget Bourgogne Rouge  </v>
      </c>
      <c r="L86" s="13">
        <v>3</v>
      </c>
      <c r="M86" s="13" t="s">
        <v>7</v>
      </c>
      <c r="N86" s="17">
        <v>12</v>
      </c>
      <c r="O86" s="11" t="s">
        <v>8</v>
      </c>
      <c r="P86" s="15">
        <v>13</v>
      </c>
      <c r="Q86" s="27">
        <v>156</v>
      </c>
      <c r="T86" s="11" t="s">
        <v>9</v>
      </c>
      <c r="U86" s="10" t="s">
        <v>103</v>
      </c>
    </row>
    <row r="87" spans="1:21" x14ac:dyDescent="0.25">
      <c r="G87" s="17">
        <v>2017</v>
      </c>
      <c r="H87" s="17" t="s">
        <v>92</v>
      </c>
      <c r="I87" s="17" t="s">
        <v>93</v>
      </c>
      <c r="J87" s="19"/>
      <c r="K87" s="32" t="str">
        <f t="shared" si="1"/>
        <v xml:space="preserve">2017 Yvon Clerget Volnay </v>
      </c>
      <c r="L87" s="13">
        <v>3</v>
      </c>
      <c r="M87" s="13" t="s">
        <v>7</v>
      </c>
      <c r="N87" s="17">
        <v>12</v>
      </c>
      <c r="O87" s="11" t="s">
        <v>8</v>
      </c>
      <c r="P87" s="15">
        <v>25</v>
      </c>
      <c r="Q87" s="27">
        <v>300</v>
      </c>
      <c r="T87" s="11" t="s">
        <v>9</v>
      </c>
      <c r="U87" s="10" t="s">
        <v>103</v>
      </c>
    </row>
    <row r="88" spans="1:21" x14ac:dyDescent="0.25">
      <c r="G88" s="17"/>
      <c r="H88" s="17"/>
      <c r="I88" s="28"/>
      <c r="K88" s="32" t="str">
        <f t="shared" si="1"/>
        <v xml:space="preserve">   </v>
      </c>
      <c r="L88" s="13"/>
      <c r="M88" s="13"/>
      <c r="N88" s="17"/>
      <c r="O88" s="11"/>
      <c r="P88" s="18"/>
      <c r="Q88" s="18"/>
      <c r="T88" s="11"/>
      <c r="U88" s="10"/>
    </row>
    <row r="89" spans="1:21" x14ac:dyDescent="0.25">
      <c r="A89" s="5" t="s">
        <v>97</v>
      </c>
      <c r="G89" s="17"/>
      <c r="H89" s="17"/>
      <c r="I89" s="28"/>
      <c r="K89" s="32" t="str">
        <f t="shared" si="1"/>
        <v xml:space="preserve">   </v>
      </c>
      <c r="L89" s="13"/>
      <c r="M89" s="13"/>
      <c r="N89" s="17"/>
      <c r="O89" s="11"/>
      <c r="P89" s="18"/>
      <c r="Q89" s="18"/>
      <c r="T89" s="11"/>
      <c r="U89" s="10"/>
    </row>
    <row r="90" spans="1:21" x14ac:dyDescent="0.25">
      <c r="A90" s="1"/>
      <c r="G90" s="17">
        <v>2018</v>
      </c>
      <c r="H90" s="10" t="s">
        <v>160</v>
      </c>
      <c r="I90" s="17" t="s">
        <v>161</v>
      </c>
      <c r="J90" s="19"/>
      <c r="K90" s="32" t="str">
        <f t="shared" si="1"/>
        <v xml:space="preserve">2018 Bonneau du Martray Corton Charlemagne </v>
      </c>
      <c r="L90" s="13">
        <v>1</v>
      </c>
      <c r="M90" s="13" t="s">
        <v>7</v>
      </c>
      <c r="N90" s="17">
        <v>3</v>
      </c>
      <c r="O90" s="11" t="s">
        <v>12</v>
      </c>
      <c r="P90" s="15">
        <v>388</v>
      </c>
      <c r="Q90" s="27">
        <v>1164</v>
      </c>
      <c r="T90" s="11" t="s">
        <v>9</v>
      </c>
      <c r="U90" s="10" t="s">
        <v>104</v>
      </c>
    </row>
    <row r="91" spans="1:21" x14ac:dyDescent="0.25">
      <c r="A91" s="1"/>
      <c r="G91" s="17">
        <v>2017</v>
      </c>
      <c r="H91" s="17" t="s">
        <v>162</v>
      </c>
      <c r="I91" s="17" t="s">
        <v>163</v>
      </c>
      <c r="J91" s="19" t="s">
        <v>188</v>
      </c>
      <c r="K91" s="32" t="str">
        <f t="shared" si="1"/>
        <v>2017 Buisson Battault Meursault Goutte d'Or  *</v>
      </c>
      <c r="L91" s="13">
        <v>1</v>
      </c>
      <c r="M91" s="13" t="s">
        <v>7</v>
      </c>
      <c r="N91" s="17">
        <v>6</v>
      </c>
      <c r="O91" s="11" t="s">
        <v>8</v>
      </c>
      <c r="P91" s="15">
        <v>40</v>
      </c>
      <c r="Q91" s="27">
        <v>240</v>
      </c>
      <c r="T91" s="11" t="s">
        <v>9</v>
      </c>
      <c r="U91" s="10" t="s">
        <v>104</v>
      </c>
    </row>
    <row r="92" spans="1:21" x14ac:dyDescent="0.25">
      <c r="G92" s="17">
        <v>2018</v>
      </c>
      <c r="H92" s="17" t="s">
        <v>164</v>
      </c>
      <c r="I92" s="17" t="s">
        <v>165</v>
      </c>
      <c r="J92" s="19"/>
      <c r="K92" s="32" t="str">
        <f t="shared" si="1"/>
        <v xml:space="preserve">2018 Carillon Puligny Montrachet Les Combettes </v>
      </c>
      <c r="L92" s="13">
        <v>1</v>
      </c>
      <c r="M92" s="13" t="s">
        <v>7</v>
      </c>
      <c r="N92" s="17">
        <v>12</v>
      </c>
      <c r="O92" s="11" t="s">
        <v>8</v>
      </c>
      <c r="P92" s="15">
        <v>92.5</v>
      </c>
      <c r="Q92" s="27">
        <v>1110</v>
      </c>
      <c r="T92" s="11" t="s">
        <v>9</v>
      </c>
      <c r="U92" s="10" t="s">
        <v>104</v>
      </c>
    </row>
    <row r="93" spans="1:21" x14ac:dyDescent="0.25">
      <c r="G93" s="17">
        <v>2017</v>
      </c>
      <c r="H93" s="10" t="s">
        <v>166</v>
      </c>
      <c r="I93" s="17" t="s">
        <v>167</v>
      </c>
      <c r="J93" s="19"/>
      <c r="K93" s="32" t="str">
        <f t="shared" si="1"/>
        <v xml:space="preserve">2017 de Villaine Rully Les Margotes </v>
      </c>
      <c r="L93" s="13">
        <v>1</v>
      </c>
      <c r="M93" s="13" t="s">
        <v>7</v>
      </c>
      <c r="N93" s="17">
        <v>12</v>
      </c>
      <c r="O93" s="11" t="s">
        <v>8</v>
      </c>
      <c r="P93" s="15">
        <v>29</v>
      </c>
      <c r="Q93" s="27">
        <v>348</v>
      </c>
      <c r="T93" s="11" t="s">
        <v>9</v>
      </c>
      <c r="U93" s="10" t="s">
        <v>104</v>
      </c>
    </row>
    <row r="94" spans="1:21" x14ac:dyDescent="0.25">
      <c r="G94" s="17">
        <v>2015</v>
      </c>
      <c r="H94" s="17" t="s">
        <v>31</v>
      </c>
      <c r="I94" s="17" t="s">
        <v>168</v>
      </c>
      <c r="J94" s="19"/>
      <c r="K94" s="32" t="str">
        <f t="shared" si="1"/>
        <v xml:space="preserve">2015 Fontaine Gagnard Chassagne Montrachet Les Caillerets  </v>
      </c>
      <c r="L94" s="13">
        <v>3</v>
      </c>
      <c r="M94" s="13" t="s">
        <v>7</v>
      </c>
      <c r="N94" s="17">
        <v>12</v>
      </c>
      <c r="O94" s="11" t="s">
        <v>8</v>
      </c>
      <c r="P94" s="15">
        <v>45</v>
      </c>
      <c r="Q94" s="27">
        <v>540</v>
      </c>
      <c r="T94" s="11" t="s">
        <v>9</v>
      </c>
      <c r="U94" s="10" t="s">
        <v>104</v>
      </c>
    </row>
    <row r="95" spans="1:21" x14ac:dyDescent="0.25">
      <c r="G95" s="17">
        <v>2017</v>
      </c>
      <c r="H95" s="17" t="s">
        <v>31</v>
      </c>
      <c r="I95" s="17" t="s">
        <v>84</v>
      </c>
      <c r="J95" s="19"/>
      <c r="K95" s="32" t="str">
        <f t="shared" si="1"/>
        <v xml:space="preserve">2017 Fontaine Gagnard Chassagne Montrachet </v>
      </c>
      <c r="L95" s="13">
        <v>8</v>
      </c>
      <c r="M95" s="13" t="s">
        <v>7</v>
      </c>
      <c r="N95" s="17">
        <v>12</v>
      </c>
      <c r="O95" s="11" t="s">
        <v>8</v>
      </c>
      <c r="P95" s="15">
        <v>27</v>
      </c>
      <c r="Q95" s="27">
        <v>324</v>
      </c>
      <c r="T95" s="11" t="s">
        <v>9</v>
      </c>
      <c r="U95" s="10" t="s">
        <v>104</v>
      </c>
    </row>
    <row r="96" spans="1:21" x14ac:dyDescent="0.25">
      <c r="G96" s="9">
        <v>2017</v>
      </c>
      <c r="H96" s="10" t="s">
        <v>31</v>
      </c>
      <c r="I96" s="25" t="s">
        <v>171</v>
      </c>
      <c r="J96" s="19"/>
      <c r="K96" s="32" t="str">
        <f t="shared" si="1"/>
        <v xml:space="preserve">2017 Fontaine Gagnard Chassagne Montrachet Boudriotte  </v>
      </c>
      <c r="L96" s="13">
        <v>4</v>
      </c>
      <c r="M96" s="25" t="s">
        <v>7</v>
      </c>
      <c r="N96" s="9">
        <v>12</v>
      </c>
      <c r="O96" s="10" t="s">
        <v>8</v>
      </c>
      <c r="P96" s="15">
        <v>37</v>
      </c>
      <c r="Q96" s="27">
        <v>444</v>
      </c>
      <c r="T96" s="10" t="s">
        <v>9</v>
      </c>
      <c r="U96" s="10" t="s">
        <v>104</v>
      </c>
    </row>
    <row r="97" spans="1:21" x14ac:dyDescent="0.25">
      <c r="G97" s="9">
        <v>2017</v>
      </c>
      <c r="H97" s="10" t="s">
        <v>31</v>
      </c>
      <c r="I97" s="10" t="s">
        <v>172</v>
      </c>
      <c r="J97" s="19"/>
      <c r="K97" s="32" t="str">
        <f t="shared" si="1"/>
        <v xml:space="preserve">2017 Fontaine Gagnard Chassagne Montrachet Grande Montagne  </v>
      </c>
      <c r="L97" s="13">
        <v>3</v>
      </c>
      <c r="M97" s="10" t="s">
        <v>7</v>
      </c>
      <c r="N97" s="9">
        <v>6</v>
      </c>
      <c r="O97" s="10" t="s">
        <v>8</v>
      </c>
      <c r="P97" s="15">
        <v>37</v>
      </c>
      <c r="Q97" s="27">
        <v>222</v>
      </c>
      <c r="T97" s="10" t="s">
        <v>9</v>
      </c>
      <c r="U97" s="10" t="s">
        <v>104</v>
      </c>
    </row>
    <row r="98" spans="1:21" x14ac:dyDescent="0.25">
      <c r="G98" s="9">
        <v>2017</v>
      </c>
      <c r="H98" s="10" t="s">
        <v>31</v>
      </c>
      <c r="I98" s="10" t="s">
        <v>172</v>
      </c>
      <c r="J98" s="19"/>
      <c r="K98" s="32" t="str">
        <f t="shared" si="1"/>
        <v xml:space="preserve">2017 Fontaine Gagnard Chassagne Montrachet Grande Montagne  </v>
      </c>
      <c r="L98" s="13"/>
      <c r="M98" s="10"/>
      <c r="N98" s="9">
        <v>6</v>
      </c>
      <c r="O98" s="10" t="s">
        <v>8</v>
      </c>
      <c r="P98" s="15">
        <v>37</v>
      </c>
      <c r="Q98" s="27">
        <v>222</v>
      </c>
      <c r="T98" s="10" t="s">
        <v>9</v>
      </c>
      <c r="U98" s="10" t="s">
        <v>104</v>
      </c>
    </row>
    <row r="99" spans="1:21" x14ac:dyDescent="0.25">
      <c r="G99" s="9">
        <v>2017</v>
      </c>
      <c r="H99" s="10" t="s">
        <v>31</v>
      </c>
      <c r="I99" s="25" t="s">
        <v>170</v>
      </c>
      <c r="J99" s="19"/>
      <c r="K99" s="32" t="str">
        <f t="shared" si="1"/>
        <v xml:space="preserve">2017 Fontaine Gagnard Chassagne Montrachet La Maltroie  </v>
      </c>
      <c r="L99" s="13">
        <v>4</v>
      </c>
      <c r="M99" s="25" t="s">
        <v>7</v>
      </c>
      <c r="N99" s="9">
        <v>12</v>
      </c>
      <c r="O99" s="10" t="s">
        <v>8</v>
      </c>
      <c r="P99" s="15">
        <v>37</v>
      </c>
      <c r="Q99" s="27">
        <v>444</v>
      </c>
      <c r="T99" s="10" t="s">
        <v>9</v>
      </c>
      <c r="U99" s="10" t="s">
        <v>104</v>
      </c>
    </row>
    <row r="100" spans="1:21" x14ac:dyDescent="0.25">
      <c r="G100" s="9">
        <v>2017</v>
      </c>
      <c r="H100" s="10" t="s">
        <v>31</v>
      </c>
      <c r="I100" s="25" t="s">
        <v>169</v>
      </c>
      <c r="J100" s="19"/>
      <c r="K100" s="32" t="str">
        <f t="shared" si="1"/>
        <v xml:space="preserve">2017 Fontaine Gagnard Chassagne Montrachet Les Vergers  </v>
      </c>
      <c r="L100" s="13">
        <v>3</v>
      </c>
      <c r="M100" s="25" t="s">
        <v>7</v>
      </c>
      <c r="N100" s="9">
        <v>12</v>
      </c>
      <c r="O100" s="10" t="s">
        <v>8</v>
      </c>
      <c r="P100" s="15">
        <v>37</v>
      </c>
      <c r="Q100" s="27">
        <v>444</v>
      </c>
      <c r="T100" s="10" t="s">
        <v>9</v>
      </c>
      <c r="U100" s="10" t="s">
        <v>104</v>
      </c>
    </row>
    <row r="101" spans="1:21" x14ac:dyDescent="0.25">
      <c r="G101" s="17">
        <v>2017</v>
      </c>
      <c r="H101" s="17" t="s">
        <v>31</v>
      </c>
      <c r="I101" s="17" t="s">
        <v>173</v>
      </c>
      <c r="J101" s="19"/>
      <c r="K101" s="32" t="str">
        <f t="shared" si="1"/>
        <v xml:space="preserve">2017 Fontaine Gagnard Chassagne Montrachet Morgeot  </v>
      </c>
      <c r="L101" s="13">
        <v>1</v>
      </c>
      <c r="M101" s="13" t="s">
        <v>7</v>
      </c>
      <c r="N101" s="17">
        <v>12</v>
      </c>
      <c r="O101" s="11" t="s">
        <v>8</v>
      </c>
      <c r="P101" s="15">
        <v>37</v>
      </c>
      <c r="Q101" s="27">
        <v>444</v>
      </c>
      <c r="T101" s="11" t="s">
        <v>9</v>
      </c>
      <c r="U101" s="10" t="s">
        <v>104</v>
      </c>
    </row>
    <row r="102" spans="1:21" x14ac:dyDescent="0.25">
      <c r="G102" s="17">
        <v>2017</v>
      </c>
      <c r="H102" s="17" t="s">
        <v>31</v>
      </c>
      <c r="I102" s="17" t="s">
        <v>173</v>
      </c>
      <c r="J102" s="19"/>
      <c r="K102" s="32" t="str">
        <f t="shared" si="1"/>
        <v xml:space="preserve">2017 Fontaine Gagnard Chassagne Montrachet Morgeot  </v>
      </c>
      <c r="L102" s="13"/>
      <c r="M102" s="13"/>
      <c r="N102" s="17">
        <v>6</v>
      </c>
      <c r="O102" s="11" t="s">
        <v>8</v>
      </c>
      <c r="P102" s="15">
        <v>37</v>
      </c>
      <c r="Q102" s="27"/>
      <c r="T102" s="11" t="s">
        <v>9</v>
      </c>
      <c r="U102" s="10" t="s">
        <v>104</v>
      </c>
    </row>
    <row r="103" spans="1:21" x14ac:dyDescent="0.25">
      <c r="G103" s="17">
        <v>2017</v>
      </c>
      <c r="H103" s="17" t="s">
        <v>31</v>
      </c>
      <c r="I103" s="17" t="s">
        <v>82</v>
      </c>
      <c r="J103" s="19"/>
      <c r="K103" s="32" t="str">
        <f t="shared" si="1"/>
        <v xml:space="preserve">2017 Fontaine Gagnard Bourgogne Blanc </v>
      </c>
      <c r="L103" s="13">
        <v>4</v>
      </c>
      <c r="M103" s="13" t="s">
        <v>7</v>
      </c>
      <c r="N103" s="17">
        <v>12</v>
      </c>
      <c r="O103" s="11" t="s">
        <v>8</v>
      </c>
      <c r="P103" s="15">
        <v>15</v>
      </c>
      <c r="Q103" s="27">
        <v>180</v>
      </c>
      <c r="T103" s="11" t="s">
        <v>9</v>
      </c>
      <c r="U103" s="10" t="s">
        <v>104</v>
      </c>
    </row>
    <row r="104" spans="1:21" x14ac:dyDescent="0.25">
      <c r="G104" s="17">
        <v>2018</v>
      </c>
      <c r="H104" s="17" t="s">
        <v>31</v>
      </c>
      <c r="I104" s="17" t="s">
        <v>174</v>
      </c>
      <c r="J104" s="19"/>
      <c r="K104" s="32" t="str">
        <f t="shared" si="1"/>
        <v xml:space="preserve">2018 Fontaine Gagnard Chassagne Montrachet Clos St Jean  </v>
      </c>
      <c r="L104" s="13">
        <v>4</v>
      </c>
      <c r="M104" s="13" t="s">
        <v>7</v>
      </c>
      <c r="N104" s="17">
        <v>12</v>
      </c>
      <c r="O104" s="11" t="s">
        <v>8</v>
      </c>
      <c r="P104" s="15">
        <v>38</v>
      </c>
      <c r="Q104" s="27">
        <v>456</v>
      </c>
      <c r="T104" s="11" t="s">
        <v>9</v>
      </c>
      <c r="U104" s="10" t="s">
        <v>104</v>
      </c>
    </row>
    <row r="105" spans="1:21" x14ac:dyDescent="0.25">
      <c r="G105" s="9">
        <v>2018</v>
      </c>
      <c r="H105" s="10" t="s">
        <v>31</v>
      </c>
      <c r="I105" s="25" t="s">
        <v>169</v>
      </c>
      <c r="J105" s="19"/>
      <c r="K105" s="32" t="str">
        <f t="shared" si="1"/>
        <v xml:space="preserve">2018 Fontaine Gagnard Chassagne Montrachet Les Vergers  </v>
      </c>
      <c r="L105" s="13">
        <v>2</v>
      </c>
      <c r="M105" s="25" t="s">
        <v>7</v>
      </c>
      <c r="N105" s="9">
        <v>12</v>
      </c>
      <c r="O105" s="10" t="s">
        <v>8</v>
      </c>
      <c r="P105" s="15">
        <v>38</v>
      </c>
      <c r="Q105" s="27">
        <v>456</v>
      </c>
      <c r="T105" s="10" t="s">
        <v>9</v>
      </c>
      <c r="U105" s="10" t="s">
        <v>104</v>
      </c>
    </row>
    <row r="106" spans="1:21" x14ac:dyDescent="0.25">
      <c r="A106" s="1"/>
      <c r="G106" s="17">
        <v>2018</v>
      </c>
      <c r="H106" s="17" t="s">
        <v>175</v>
      </c>
      <c r="I106" s="17" t="s">
        <v>176</v>
      </c>
      <c r="J106" s="19"/>
      <c r="K106" s="32" t="str">
        <f t="shared" si="1"/>
        <v xml:space="preserve">2018 Jobard Meursault Genevrieres </v>
      </c>
      <c r="L106" s="13">
        <v>1</v>
      </c>
      <c r="M106" s="13" t="s">
        <v>7</v>
      </c>
      <c r="N106" s="17">
        <v>3</v>
      </c>
      <c r="O106" s="11" t="s">
        <v>8</v>
      </c>
      <c r="P106" s="15">
        <v>80</v>
      </c>
      <c r="Q106" s="27">
        <v>240</v>
      </c>
      <c r="T106" s="11" t="s">
        <v>9</v>
      </c>
      <c r="U106" s="10" t="s">
        <v>104</v>
      </c>
    </row>
    <row r="107" spans="1:21" x14ac:dyDescent="0.25">
      <c r="A107" s="1"/>
      <c r="G107" s="9">
        <v>2015</v>
      </c>
      <c r="H107" s="10" t="s">
        <v>85</v>
      </c>
      <c r="I107" s="25" t="s">
        <v>177</v>
      </c>
      <c r="J107" s="19"/>
      <c r="K107" s="32" t="str">
        <f t="shared" si="1"/>
        <v xml:space="preserve">2015 Matrot Meursault Charmes  </v>
      </c>
      <c r="L107" s="13">
        <v>2</v>
      </c>
      <c r="M107" s="25" t="s">
        <v>7</v>
      </c>
      <c r="N107" s="9">
        <v>12</v>
      </c>
      <c r="O107" s="10" t="s">
        <v>8</v>
      </c>
      <c r="P107" s="15">
        <v>62</v>
      </c>
      <c r="Q107" s="14">
        <v>744</v>
      </c>
      <c r="T107" s="10" t="s">
        <v>9</v>
      </c>
      <c r="U107" s="10" t="s">
        <v>104</v>
      </c>
    </row>
    <row r="108" spans="1:21" x14ac:dyDescent="0.25">
      <c r="G108" s="17">
        <v>2015</v>
      </c>
      <c r="H108" s="17" t="s">
        <v>85</v>
      </c>
      <c r="I108" s="17" t="s">
        <v>177</v>
      </c>
      <c r="J108" s="19"/>
      <c r="K108" s="32" t="str">
        <f t="shared" si="1"/>
        <v xml:space="preserve">2015 Matrot Meursault Charmes  </v>
      </c>
      <c r="L108" s="13">
        <v>1</v>
      </c>
      <c r="M108" s="13" t="s">
        <v>7</v>
      </c>
      <c r="N108" s="17">
        <v>12</v>
      </c>
      <c r="O108" s="11" t="s">
        <v>8</v>
      </c>
      <c r="P108" s="15">
        <v>47</v>
      </c>
      <c r="Q108" s="27">
        <v>564</v>
      </c>
      <c r="T108" s="11" t="s">
        <v>9</v>
      </c>
      <c r="U108" s="10" t="s">
        <v>104</v>
      </c>
    </row>
    <row r="109" spans="1:21" x14ac:dyDescent="0.25">
      <c r="G109" s="9">
        <v>2018</v>
      </c>
      <c r="H109" s="10" t="s">
        <v>85</v>
      </c>
      <c r="I109" s="17" t="s">
        <v>165</v>
      </c>
      <c r="J109" s="19"/>
      <c r="K109" s="32" t="str">
        <f t="shared" si="1"/>
        <v xml:space="preserve">2018 Matrot Puligny Montrachet Les Combettes </v>
      </c>
      <c r="L109" s="13">
        <v>1</v>
      </c>
      <c r="M109" s="25" t="s">
        <v>7</v>
      </c>
      <c r="N109" s="9">
        <v>12</v>
      </c>
      <c r="O109" s="10" t="s">
        <v>8</v>
      </c>
      <c r="P109" s="15">
        <v>65</v>
      </c>
      <c r="Q109" s="14">
        <v>780</v>
      </c>
      <c r="T109" s="10" t="s">
        <v>9</v>
      </c>
      <c r="U109" s="10" t="s">
        <v>104</v>
      </c>
    </row>
    <row r="110" spans="1:21" x14ac:dyDescent="0.25">
      <c r="G110" s="17">
        <v>2015</v>
      </c>
      <c r="H110" s="17" t="s">
        <v>32</v>
      </c>
      <c r="I110" s="17" t="s">
        <v>35</v>
      </c>
      <c r="J110" s="19"/>
      <c r="K110" s="32" t="str">
        <f t="shared" si="1"/>
        <v xml:space="preserve">2015 Meo-Camuzet Hautes Cotes de Nuits Clos Saint Philibert Blanc </v>
      </c>
      <c r="L110" s="13"/>
      <c r="M110" s="13"/>
      <c r="N110" s="17">
        <v>6</v>
      </c>
      <c r="O110" s="11" t="s">
        <v>8</v>
      </c>
      <c r="P110" s="15">
        <v>24</v>
      </c>
      <c r="Q110" s="27">
        <v>144</v>
      </c>
      <c r="T110" s="11" t="s">
        <v>9</v>
      </c>
      <c r="U110" s="10" t="s">
        <v>104</v>
      </c>
    </row>
    <row r="111" spans="1:21" x14ac:dyDescent="0.25">
      <c r="G111" s="9">
        <v>2018</v>
      </c>
      <c r="H111" s="17" t="s">
        <v>178</v>
      </c>
      <c r="I111" s="17" t="s">
        <v>168</v>
      </c>
      <c r="J111" s="19"/>
      <c r="K111" s="32" t="str">
        <f t="shared" si="1"/>
        <v xml:space="preserve">2018 Moreau Chassagne Montrachet Les Caillerets  </v>
      </c>
      <c r="L111" s="13">
        <v>1</v>
      </c>
      <c r="M111" s="25" t="s">
        <v>7</v>
      </c>
      <c r="N111" s="9">
        <v>3</v>
      </c>
      <c r="O111" s="11" t="s">
        <v>12</v>
      </c>
      <c r="P111" s="15">
        <v>560</v>
      </c>
      <c r="Q111" s="27">
        <v>1680</v>
      </c>
      <c r="T111" s="11" t="s">
        <v>9</v>
      </c>
      <c r="U111" s="10" t="s">
        <v>104</v>
      </c>
    </row>
    <row r="112" spans="1:21" x14ac:dyDescent="0.25">
      <c r="G112" s="9">
        <v>2018</v>
      </c>
      <c r="H112" s="17" t="s">
        <v>178</v>
      </c>
      <c r="I112" s="17" t="s">
        <v>168</v>
      </c>
      <c r="J112" s="19"/>
      <c r="K112" s="32" t="str">
        <f t="shared" si="1"/>
        <v xml:space="preserve">2018 Moreau Chassagne Montrachet Les Caillerets  </v>
      </c>
      <c r="L112" s="13">
        <v>1</v>
      </c>
      <c r="M112" s="25" t="s">
        <v>7</v>
      </c>
      <c r="N112" s="9">
        <v>6</v>
      </c>
      <c r="O112" s="11" t="s">
        <v>8</v>
      </c>
      <c r="P112" s="15">
        <v>140</v>
      </c>
      <c r="Q112" s="27">
        <v>840</v>
      </c>
      <c r="T112" s="11" t="s">
        <v>9</v>
      </c>
      <c r="U112" s="10" t="s">
        <v>104</v>
      </c>
    </row>
    <row r="113" spans="1:21" x14ac:dyDescent="0.25">
      <c r="G113" s="9">
        <v>2018</v>
      </c>
      <c r="H113" s="17" t="s">
        <v>178</v>
      </c>
      <c r="I113" s="10" t="s">
        <v>179</v>
      </c>
      <c r="J113" s="19"/>
      <c r="K113" s="32" t="str">
        <f t="shared" si="1"/>
        <v xml:space="preserve">2018 Moreau Chevalier Montrachet  </v>
      </c>
      <c r="L113" s="13">
        <v>1</v>
      </c>
      <c r="M113" s="25" t="s">
        <v>7</v>
      </c>
      <c r="N113" s="9">
        <v>3</v>
      </c>
      <c r="O113" s="11" t="s">
        <v>8</v>
      </c>
      <c r="P113" s="15">
        <v>460</v>
      </c>
      <c r="Q113" s="27">
        <v>1380</v>
      </c>
      <c r="T113" s="11" t="s">
        <v>9</v>
      </c>
      <c r="U113" s="10" t="s">
        <v>104</v>
      </c>
    </row>
    <row r="114" spans="1:21" x14ac:dyDescent="0.25">
      <c r="G114" s="9">
        <v>2018</v>
      </c>
      <c r="H114" s="10" t="s">
        <v>95</v>
      </c>
      <c r="I114" s="13" t="s">
        <v>108</v>
      </c>
      <c r="J114" s="19"/>
      <c r="K114" s="32" t="str">
        <f t="shared" si="1"/>
        <v xml:space="preserve">2018 Olivier Leflaive Puligny Montrachet   </v>
      </c>
      <c r="L114" s="13">
        <v>1</v>
      </c>
      <c r="M114" s="13" t="s">
        <v>7</v>
      </c>
      <c r="N114" s="9">
        <v>6</v>
      </c>
      <c r="O114" s="10" t="s">
        <v>8</v>
      </c>
      <c r="P114" s="15">
        <v>72.5</v>
      </c>
      <c r="Q114" s="14">
        <v>435</v>
      </c>
      <c r="T114" s="10" t="s">
        <v>9</v>
      </c>
      <c r="U114" s="10" t="s">
        <v>104</v>
      </c>
    </row>
    <row r="115" spans="1:21" x14ac:dyDescent="0.25">
      <c r="G115" s="9">
        <v>2018</v>
      </c>
      <c r="H115" s="10" t="s">
        <v>196</v>
      </c>
      <c r="I115" s="10" t="s">
        <v>180</v>
      </c>
      <c r="J115" s="19"/>
      <c r="K115" s="32" t="str">
        <f t="shared" si="1"/>
        <v xml:space="preserve">2018 Paul Pillot Chassagne Montrachet La Romanee </v>
      </c>
      <c r="L115" s="13">
        <v>1</v>
      </c>
      <c r="M115" s="13" t="s">
        <v>7</v>
      </c>
      <c r="N115" s="17">
        <v>6</v>
      </c>
      <c r="O115" s="11" t="s">
        <v>8</v>
      </c>
      <c r="P115" s="15">
        <v>105</v>
      </c>
      <c r="Q115" s="14">
        <v>630</v>
      </c>
      <c r="T115" s="11" t="s">
        <v>9</v>
      </c>
      <c r="U115" s="10" t="s">
        <v>104</v>
      </c>
    </row>
    <row r="116" spans="1:21" x14ac:dyDescent="0.25">
      <c r="G116" s="17">
        <v>2015</v>
      </c>
      <c r="H116" s="17" t="s">
        <v>88</v>
      </c>
      <c r="I116" s="17" t="s">
        <v>89</v>
      </c>
      <c r="J116" s="19"/>
      <c r="K116" s="32" t="str">
        <f t="shared" si="1"/>
        <v xml:space="preserve">2015 Ponsot Saint Romain Cuvee de la Mesange Blanc </v>
      </c>
      <c r="L116" s="13">
        <v>4</v>
      </c>
      <c r="M116" s="13" t="s">
        <v>7</v>
      </c>
      <c r="N116" s="17">
        <v>6</v>
      </c>
      <c r="O116" s="11" t="s">
        <v>8</v>
      </c>
      <c r="P116" s="15">
        <v>35</v>
      </c>
      <c r="Q116" s="27">
        <v>210</v>
      </c>
      <c r="T116" s="11" t="s">
        <v>9</v>
      </c>
      <c r="U116" s="10" t="s">
        <v>104</v>
      </c>
    </row>
    <row r="117" spans="1:21" x14ac:dyDescent="0.25">
      <c r="G117" s="17">
        <v>2015</v>
      </c>
      <c r="H117" s="17" t="s">
        <v>38</v>
      </c>
      <c r="I117" s="17" t="s">
        <v>39</v>
      </c>
      <c r="J117" s="19"/>
      <c r="K117" s="32" t="str">
        <f t="shared" si="1"/>
        <v xml:space="preserve">2015 Rene Bouvier Bourgogne Aligote </v>
      </c>
      <c r="L117" s="13">
        <v>25</v>
      </c>
      <c r="M117" s="13" t="s">
        <v>7</v>
      </c>
      <c r="N117" s="17">
        <v>12</v>
      </c>
      <c r="O117" s="11" t="s">
        <v>8</v>
      </c>
      <c r="P117" s="15">
        <v>8</v>
      </c>
      <c r="Q117" s="27">
        <v>96</v>
      </c>
      <c r="T117" s="11" t="s">
        <v>9</v>
      </c>
      <c r="U117" s="10" t="s">
        <v>104</v>
      </c>
    </row>
    <row r="118" spans="1:21" x14ac:dyDescent="0.25">
      <c r="G118" s="17">
        <v>2018</v>
      </c>
      <c r="H118" s="10" t="s">
        <v>90</v>
      </c>
      <c r="I118" s="10" t="s">
        <v>183</v>
      </c>
      <c r="J118" s="19"/>
      <c r="K118" s="32" t="str">
        <f t="shared" si="1"/>
        <v xml:space="preserve">2018 Roulot Meursault Les Virueils </v>
      </c>
      <c r="L118" s="13">
        <v>1</v>
      </c>
      <c r="M118" s="13" t="s">
        <v>7</v>
      </c>
      <c r="N118" s="17">
        <v>6</v>
      </c>
      <c r="O118" s="11" t="s">
        <v>8</v>
      </c>
      <c r="P118" s="15">
        <v>205</v>
      </c>
      <c r="Q118" s="27">
        <v>1230</v>
      </c>
      <c r="T118" s="11" t="s">
        <v>9</v>
      </c>
      <c r="U118" s="10" t="s">
        <v>104</v>
      </c>
    </row>
    <row r="119" spans="1:21" x14ac:dyDescent="0.25">
      <c r="G119" s="17">
        <v>2018</v>
      </c>
      <c r="H119" s="10" t="s">
        <v>90</v>
      </c>
      <c r="I119" s="10" t="s">
        <v>181</v>
      </c>
      <c r="J119" s="19"/>
      <c r="K119" s="32" t="str">
        <f t="shared" si="1"/>
        <v xml:space="preserve">2018 Roulot Auxey Duresses  </v>
      </c>
      <c r="L119" s="13">
        <v>1</v>
      </c>
      <c r="M119" s="13" t="s">
        <v>7</v>
      </c>
      <c r="N119" s="17">
        <v>6</v>
      </c>
      <c r="O119" s="11" t="s">
        <v>8</v>
      </c>
      <c r="P119" s="15">
        <v>65</v>
      </c>
      <c r="Q119" s="27">
        <v>390</v>
      </c>
      <c r="T119" s="11" t="s">
        <v>9</v>
      </c>
      <c r="U119" s="10" t="s">
        <v>104</v>
      </c>
    </row>
    <row r="120" spans="1:21" x14ac:dyDescent="0.25">
      <c r="G120" s="17">
        <v>2018</v>
      </c>
      <c r="H120" s="10" t="s">
        <v>90</v>
      </c>
      <c r="I120" s="10" t="s">
        <v>182</v>
      </c>
      <c r="J120" s="19" t="s">
        <v>188</v>
      </c>
      <c r="K120" s="32" t="str">
        <f t="shared" si="1"/>
        <v>2018 Roulot Meursault Clos des Boucheres Monopole *</v>
      </c>
      <c r="L120" s="13">
        <v>1</v>
      </c>
      <c r="M120" s="13" t="s">
        <v>7</v>
      </c>
      <c r="N120" s="17">
        <v>6</v>
      </c>
      <c r="O120" s="11" t="s">
        <v>8</v>
      </c>
      <c r="P120" s="15">
        <v>258.33333333333331</v>
      </c>
      <c r="Q120" s="27">
        <v>1550</v>
      </c>
      <c r="T120" s="11" t="s">
        <v>9</v>
      </c>
      <c r="U120" s="10" t="s">
        <v>104</v>
      </c>
    </row>
    <row r="121" spans="1:21" x14ac:dyDescent="0.25">
      <c r="G121" s="9">
        <v>2018</v>
      </c>
      <c r="H121" s="13" t="s">
        <v>44</v>
      </c>
      <c r="I121" s="26" t="s">
        <v>161</v>
      </c>
      <c r="J121" s="19" t="s">
        <v>188</v>
      </c>
      <c r="K121" s="32" t="str">
        <f t="shared" si="1"/>
        <v>2018 Roumier Corton Charlemagne *</v>
      </c>
      <c r="L121" s="13"/>
      <c r="M121" s="10"/>
      <c r="N121" s="9">
        <v>1</v>
      </c>
      <c r="O121" s="10" t="s">
        <v>8</v>
      </c>
      <c r="P121" s="15">
        <v>425</v>
      </c>
      <c r="Q121" s="14"/>
      <c r="T121" s="10" t="s">
        <v>9</v>
      </c>
      <c r="U121" s="10" t="s">
        <v>104</v>
      </c>
    </row>
    <row r="122" spans="1:21" x14ac:dyDescent="0.25">
      <c r="G122" s="9">
        <v>2017</v>
      </c>
      <c r="H122" s="25" t="s">
        <v>91</v>
      </c>
      <c r="I122" s="10" t="s">
        <v>184</v>
      </c>
      <c r="J122" s="19" t="s">
        <v>188</v>
      </c>
      <c r="K122" s="32" t="str">
        <f t="shared" si="1"/>
        <v>2017 Thierry Pillot Meursault Poruzots  *</v>
      </c>
      <c r="L122" s="13">
        <v>5</v>
      </c>
      <c r="M122" s="10" t="s">
        <v>7</v>
      </c>
      <c r="N122" s="9">
        <v>6</v>
      </c>
      <c r="O122" s="10" t="s">
        <v>8</v>
      </c>
      <c r="P122" s="15">
        <v>133</v>
      </c>
      <c r="Q122" s="14">
        <v>798</v>
      </c>
      <c r="T122" s="10" t="s">
        <v>9</v>
      </c>
      <c r="U122" s="10" t="s">
        <v>104</v>
      </c>
    </row>
    <row r="123" spans="1:21" x14ac:dyDescent="0.25">
      <c r="G123" s="9">
        <v>2017</v>
      </c>
      <c r="H123" s="25" t="s">
        <v>91</v>
      </c>
      <c r="I123" s="25" t="s">
        <v>177</v>
      </c>
      <c r="J123" s="19"/>
      <c r="K123" s="32" t="str">
        <f t="shared" si="1"/>
        <v xml:space="preserve">2017 Thierry Pillot Meursault Charmes  </v>
      </c>
      <c r="L123" s="13">
        <v>4</v>
      </c>
      <c r="M123" s="25" t="s">
        <v>7</v>
      </c>
      <c r="N123" s="9">
        <v>6</v>
      </c>
      <c r="O123" s="10" t="s">
        <v>8</v>
      </c>
      <c r="P123" s="15">
        <v>114</v>
      </c>
      <c r="Q123" s="14">
        <v>684</v>
      </c>
      <c r="T123" s="10" t="s">
        <v>9</v>
      </c>
      <c r="U123" s="10" t="s">
        <v>104</v>
      </c>
    </row>
    <row r="124" spans="1:21" x14ac:dyDescent="0.25">
      <c r="G124" s="9"/>
      <c r="H124" s="25"/>
      <c r="I124" s="10"/>
      <c r="K124" s="32" t="str">
        <f t="shared" si="1"/>
        <v xml:space="preserve">   </v>
      </c>
      <c r="L124" s="13"/>
      <c r="M124" s="10"/>
      <c r="N124" s="9"/>
      <c r="O124" s="10"/>
      <c r="P124" s="15"/>
      <c r="Q124" s="16"/>
      <c r="T124" s="10"/>
      <c r="U124" s="10"/>
    </row>
    <row r="125" spans="1:21" x14ac:dyDescent="0.25">
      <c r="A125" s="5" t="s">
        <v>46</v>
      </c>
      <c r="G125" s="9"/>
      <c r="H125" s="25"/>
      <c r="I125" s="10"/>
      <c r="K125" s="32" t="str">
        <f t="shared" si="1"/>
        <v xml:space="preserve">   </v>
      </c>
      <c r="L125" s="13"/>
      <c r="M125" s="10"/>
      <c r="N125" s="9"/>
      <c r="O125" s="10"/>
      <c r="P125" s="15"/>
      <c r="Q125" s="16"/>
      <c r="T125" s="10"/>
      <c r="U125" s="10"/>
    </row>
    <row r="126" spans="1:21" x14ac:dyDescent="0.25">
      <c r="A126" s="1"/>
      <c r="G126" s="9">
        <v>2008</v>
      </c>
      <c r="H126" s="10" t="s">
        <v>47</v>
      </c>
      <c r="I126" s="10" t="s">
        <v>48</v>
      </c>
      <c r="K126" s="32" t="str">
        <f t="shared" si="1"/>
        <v xml:space="preserve">2008 Moet &amp; Chandon Dom Perignon </v>
      </c>
      <c r="L126" s="13">
        <v>2</v>
      </c>
      <c r="M126" s="13" t="s">
        <v>7</v>
      </c>
      <c r="N126" s="9">
        <v>6</v>
      </c>
      <c r="O126" s="10" t="s">
        <v>8</v>
      </c>
      <c r="P126" s="15">
        <v>125</v>
      </c>
      <c r="Q126" s="14">
        <v>750</v>
      </c>
      <c r="T126" s="10" t="s">
        <v>9</v>
      </c>
      <c r="U126" s="11" t="s">
        <v>46</v>
      </c>
    </row>
    <row r="127" spans="1:21" x14ac:dyDescent="0.25">
      <c r="A127" s="1"/>
      <c r="G127" s="9">
        <v>1996</v>
      </c>
      <c r="H127" s="10" t="s">
        <v>189</v>
      </c>
      <c r="I127" s="10"/>
      <c r="J127" s="8" t="s">
        <v>188</v>
      </c>
      <c r="K127" s="32" t="str">
        <f t="shared" si="1"/>
        <v>1996 Krug  *</v>
      </c>
      <c r="L127" s="13">
        <v>2</v>
      </c>
      <c r="M127" s="13" t="s">
        <v>7</v>
      </c>
      <c r="N127" s="9">
        <v>6</v>
      </c>
      <c r="O127" s="10" t="s">
        <v>8</v>
      </c>
      <c r="P127" s="15">
        <v>362.5</v>
      </c>
      <c r="Q127" s="14">
        <v>2175</v>
      </c>
      <c r="T127" s="10" t="s">
        <v>9</v>
      </c>
      <c r="U127" s="11" t="s">
        <v>46</v>
      </c>
    </row>
    <row r="128" spans="1:21" x14ac:dyDescent="0.25">
      <c r="G128" s="9"/>
      <c r="H128" s="10"/>
      <c r="I128" s="10"/>
      <c r="K128" s="32" t="str">
        <f t="shared" si="1"/>
        <v xml:space="preserve">   </v>
      </c>
      <c r="L128" s="13"/>
      <c r="M128" s="13"/>
      <c r="N128" s="9"/>
      <c r="O128" s="10"/>
      <c r="P128" s="15"/>
      <c r="Q128" s="15"/>
      <c r="T128" s="10"/>
      <c r="U128" s="11"/>
    </row>
    <row r="129" spans="1:21" x14ac:dyDescent="0.25">
      <c r="A129" s="5" t="s">
        <v>66</v>
      </c>
      <c r="G129" s="9"/>
      <c r="H129" s="10"/>
      <c r="I129" s="10"/>
      <c r="K129" s="32" t="str">
        <f t="shared" si="1"/>
        <v xml:space="preserve">   </v>
      </c>
      <c r="L129" s="13"/>
      <c r="M129" s="13"/>
      <c r="N129" s="9"/>
      <c r="O129" s="10"/>
      <c r="P129" s="15"/>
      <c r="Q129" s="15"/>
      <c r="T129" s="10"/>
      <c r="U129" s="11"/>
    </row>
    <row r="130" spans="1:21" x14ac:dyDescent="0.25">
      <c r="A130" s="1"/>
      <c r="G130" s="17">
        <v>2017</v>
      </c>
      <c r="H130" s="17" t="s">
        <v>50</v>
      </c>
      <c r="I130" s="17" t="s">
        <v>51</v>
      </c>
      <c r="K130" s="32" t="str">
        <f t="shared" si="1"/>
        <v xml:space="preserve">2017 Georges Vernay Condrieu Les Terasses de L'Empire Blanc </v>
      </c>
      <c r="L130" s="13">
        <v>5</v>
      </c>
      <c r="M130" s="13" t="s">
        <v>7</v>
      </c>
      <c r="N130" s="17">
        <v>12</v>
      </c>
      <c r="O130" s="11" t="s">
        <v>8</v>
      </c>
      <c r="P130" s="15">
        <v>33</v>
      </c>
      <c r="Q130" s="27">
        <v>396</v>
      </c>
      <c r="T130" s="11" t="s">
        <v>9</v>
      </c>
      <c r="U130" s="11" t="s">
        <v>49</v>
      </c>
    </row>
    <row r="131" spans="1:21" x14ac:dyDescent="0.25">
      <c r="A131" s="1"/>
      <c r="G131" s="17">
        <v>2017</v>
      </c>
      <c r="H131" s="17" t="s">
        <v>50</v>
      </c>
      <c r="I131" s="17" t="s">
        <v>52</v>
      </c>
      <c r="K131" s="32" t="str">
        <f t="shared" si="1"/>
        <v xml:space="preserve">2017 Georges Vernay Saint Joseph Terres d'Encre Rouge </v>
      </c>
      <c r="L131" s="13">
        <v>5</v>
      </c>
      <c r="M131" s="13" t="s">
        <v>7</v>
      </c>
      <c r="N131" s="17">
        <v>12</v>
      </c>
      <c r="O131" s="11" t="s">
        <v>8</v>
      </c>
      <c r="P131" s="15">
        <v>20</v>
      </c>
      <c r="Q131" s="27">
        <v>240</v>
      </c>
      <c r="T131" s="11" t="s">
        <v>9</v>
      </c>
      <c r="U131" s="11" t="s">
        <v>49</v>
      </c>
    </row>
    <row r="132" spans="1:21" x14ac:dyDescent="0.25">
      <c r="A132" s="1"/>
      <c r="G132" s="17">
        <v>2018</v>
      </c>
      <c r="H132" s="17" t="s">
        <v>50</v>
      </c>
      <c r="I132" s="17" t="s">
        <v>54</v>
      </c>
      <c r="K132" s="32" t="str">
        <f t="shared" ref="K132:K156" si="2">CONCATENATE(G132," ",H132," ",I132," ",J132)</f>
        <v xml:space="preserve">2018 Georges Vernay Collines Rhodaniennes Fleur de Mai Rouge </v>
      </c>
      <c r="L132" s="13">
        <v>5</v>
      </c>
      <c r="M132" s="13" t="s">
        <v>7</v>
      </c>
      <c r="N132" s="17">
        <v>12</v>
      </c>
      <c r="O132" s="11" t="s">
        <v>8</v>
      </c>
      <c r="P132" s="15">
        <v>10</v>
      </c>
      <c r="Q132" s="27">
        <v>120</v>
      </c>
      <c r="T132" s="11" t="s">
        <v>9</v>
      </c>
      <c r="U132" s="11" t="s">
        <v>49</v>
      </c>
    </row>
    <row r="133" spans="1:21" x14ac:dyDescent="0.25">
      <c r="G133" s="17">
        <v>2018</v>
      </c>
      <c r="H133" s="17" t="s">
        <v>50</v>
      </c>
      <c r="I133" s="17" t="s">
        <v>53</v>
      </c>
      <c r="K133" s="32" t="str">
        <f t="shared" si="2"/>
        <v xml:space="preserve">2018 Georges Vernay Collines Rhodaniennes Le Pied du Samson Blanc </v>
      </c>
      <c r="L133" s="13">
        <v>5</v>
      </c>
      <c r="M133" s="13" t="s">
        <v>7</v>
      </c>
      <c r="N133" s="17">
        <v>12</v>
      </c>
      <c r="O133" s="11" t="s">
        <v>8</v>
      </c>
      <c r="P133" s="15">
        <v>13</v>
      </c>
      <c r="Q133" s="27">
        <v>156</v>
      </c>
      <c r="T133" s="11" t="s">
        <v>9</v>
      </c>
      <c r="U133" s="11" t="s">
        <v>49</v>
      </c>
    </row>
    <row r="134" spans="1:21" x14ac:dyDescent="0.25">
      <c r="G134" s="17">
        <v>2009</v>
      </c>
      <c r="H134" s="11" t="s">
        <v>191</v>
      </c>
      <c r="I134" s="11" t="s">
        <v>192</v>
      </c>
      <c r="J134" s="8" t="s">
        <v>188</v>
      </c>
      <c r="K134" s="32" t="str">
        <f t="shared" si="2"/>
        <v>2009 JL Chave Hermitage  *</v>
      </c>
      <c r="L134" s="13">
        <v>1</v>
      </c>
      <c r="M134" s="13" t="s">
        <v>7</v>
      </c>
      <c r="N134" s="17">
        <v>12</v>
      </c>
      <c r="O134" s="11" t="s">
        <v>8</v>
      </c>
      <c r="P134" s="15">
        <v>525</v>
      </c>
      <c r="Q134" s="27">
        <v>6300</v>
      </c>
      <c r="T134" s="11" t="s">
        <v>9</v>
      </c>
      <c r="U134" s="11" t="s">
        <v>49</v>
      </c>
    </row>
    <row r="135" spans="1:21" x14ac:dyDescent="0.25">
      <c r="A135" s="1"/>
      <c r="G135" s="17"/>
      <c r="H135" s="17"/>
      <c r="I135" s="17"/>
      <c r="K135" s="32" t="str">
        <f t="shared" si="2"/>
        <v xml:space="preserve">   </v>
      </c>
      <c r="L135" s="13"/>
      <c r="M135" s="13"/>
      <c r="N135" s="17"/>
      <c r="O135" s="11"/>
      <c r="P135" s="18"/>
      <c r="Q135" s="18"/>
      <c r="T135" s="11"/>
      <c r="U135" s="11"/>
    </row>
    <row r="136" spans="1:21" x14ac:dyDescent="0.25">
      <c r="A136" s="5" t="s">
        <v>55</v>
      </c>
      <c r="G136" s="17"/>
      <c r="H136" s="17"/>
      <c r="I136" s="17"/>
      <c r="K136" s="32" t="str">
        <f t="shared" si="2"/>
        <v xml:space="preserve">   </v>
      </c>
      <c r="L136" s="13"/>
      <c r="M136" s="13"/>
      <c r="N136" s="17"/>
      <c r="O136" s="11"/>
      <c r="P136" s="18"/>
      <c r="Q136" s="18"/>
      <c r="T136" s="11"/>
      <c r="U136" s="11"/>
    </row>
    <row r="137" spans="1:21" x14ac:dyDescent="0.25">
      <c r="A137" s="1"/>
      <c r="G137" s="9">
        <v>2012</v>
      </c>
      <c r="H137" s="13" t="s">
        <v>57</v>
      </c>
      <c r="I137" s="29" t="s">
        <v>58</v>
      </c>
      <c r="K137" s="32" t="str">
        <f t="shared" si="2"/>
        <v xml:space="preserve">2012 Keller Kellerkiste' von den Grossen Lagen </v>
      </c>
      <c r="L137" s="13">
        <v>1</v>
      </c>
      <c r="M137" s="13" t="s">
        <v>7</v>
      </c>
      <c r="N137" s="9">
        <v>12</v>
      </c>
      <c r="O137" s="10" t="s">
        <v>18</v>
      </c>
      <c r="P137" s="15">
        <v>2900</v>
      </c>
      <c r="Q137" s="18"/>
      <c r="T137" s="10" t="s">
        <v>55</v>
      </c>
      <c r="U137" s="10" t="s">
        <v>56</v>
      </c>
    </row>
    <row r="138" spans="1:21" x14ac:dyDescent="0.25">
      <c r="A138" s="1"/>
      <c r="G138" s="9">
        <v>2014</v>
      </c>
      <c r="H138" s="13" t="s">
        <v>57</v>
      </c>
      <c r="I138" s="29" t="s">
        <v>58</v>
      </c>
      <c r="K138" s="32" t="str">
        <f t="shared" si="2"/>
        <v xml:space="preserve">2014 Keller Kellerkiste' von den Grossen Lagen </v>
      </c>
      <c r="L138" s="13">
        <v>1</v>
      </c>
      <c r="M138" s="13" t="s">
        <v>7</v>
      </c>
      <c r="N138" s="9">
        <v>12</v>
      </c>
      <c r="O138" s="10" t="s">
        <v>18</v>
      </c>
      <c r="P138" s="15">
        <v>4125</v>
      </c>
      <c r="Q138" s="15"/>
      <c r="T138" s="10" t="s">
        <v>55</v>
      </c>
      <c r="U138" s="10" t="s">
        <v>56</v>
      </c>
    </row>
    <row r="139" spans="1:21" x14ac:dyDescent="0.25">
      <c r="G139" s="9">
        <v>2016</v>
      </c>
      <c r="H139" s="13" t="s">
        <v>57</v>
      </c>
      <c r="I139" s="29" t="s">
        <v>58</v>
      </c>
      <c r="K139" s="32" t="str">
        <f t="shared" si="2"/>
        <v xml:space="preserve">2016 Keller Kellerkiste' von den Grossen Lagen </v>
      </c>
      <c r="L139" s="13">
        <v>1</v>
      </c>
      <c r="M139" s="13" t="s">
        <v>7</v>
      </c>
      <c r="N139" s="9">
        <v>12</v>
      </c>
      <c r="O139" s="10" t="s">
        <v>18</v>
      </c>
      <c r="P139" s="15">
        <v>4125</v>
      </c>
      <c r="Q139" s="16"/>
      <c r="T139" s="10" t="s">
        <v>55</v>
      </c>
      <c r="U139" s="10" t="s">
        <v>56</v>
      </c>
    </row>
    <row r="140" spans="1:21" x14ac:dyDescent="0.25">
      <c r="G140" s="9">
        <v>2018</v>
      </c>
      <c r="H140" s="13" t="s">
        <v>57</v>
      </c>
      <c r="I140" s="29" t="s">
        <v>58</v>
      </c>
      <c r="K140" s="32" t="str">
        <f t="shared" si="2"/>
        <v xml:space="preserve">2018 Keller Kellerkiste' von den Grossen Lagen </v>
      </c>
      <c r="L140" s="13">
        <v>1</v>
      </c>
      <c r="M140" s="13" t="s">
        <v>7</v>
      </c>
      <c r="N140" s="9">
        <v>12</v>
      </c>
      <c r="O140" s="10" t="s">
        <v>18</v>
      </c>
      <c r="P140" s="15">
        <v>3500</v>
      </c>
      <c r="Q140" s="16"/>
      <c r="T140" s="10" t="s">
        <v>55</v>
      </c>
      <c r="U140" s="10" t="s">
        <v>56</v>
      </c>
    </row>
    <row r="141" spans="1:21" x14ac:dyDescent="0.25">
      <c r="G141" s="9"/>
      <c r="H141" s="13"/>
      <c r="I141" s="29"/>
      <c r="K141" s="32" t="str">
        <f t="shared" si="2"/>
        <v xml:space="preserve">   </v>
      </c>
      <c r="L141" s="13"/>
      <c r="M141" s="13"/>
      <c r="N141" s="9"/>
      <c r="O141" s="10"/>
      <c r="P141" s="15"/>
      <c r="Q141" s="16"/>
      <c r="T141" s="10"/>
      <c r="U141" s="10"/>
    </row>
    <row r="142" spans="1:21" x14ac:dyDescent="0.25">
      <c r="A142" s="5" t="s">
        <v>59</v>
      </c>
      <c r="G142" s="9"/>
      <c r="H142" s="13"/>
      <c r="I142" s="29"/>
      <c r="K142" s="32" t="str">
        <f t="shared" si="2"/>
        <v xml:space="preserve">   </v>
      </c>
      <c r="L142" s="13"/>
      <c r="M142" s="13"/>
      <c r="N142" s="9"/>
      <c r="O142" s="10"/>
      <c r="P142" s="15"/>
      <c r="Q142" s="16"/>
      <c r="T142" s="10"/>
      <c r="U142" s="10"/>
    </row>
    <row r="143" spans="1:21" x14ac:dyDescent="0.25">
      <c r="G143" s="9">
        <v>2013</v>
      </c>
      <c r="H143" s="10" t="s">
        <v>61</v>
      </c>
      <c r="I143" s="10" t="s">
        <v>62</v>
      </c>
      <c r="K143" s="32" t="str">
        <f t="shared" si="2"/>
        <v xml:space="preserve">2013 Domenico Clerico Barolo, 'Ginestra Ciabot Manin' </v>
      </c>
      <c r="L143" s="17">
        <v>1</v>
      </c>
      <c r="M143" s="13" t="s">
        <v>7</v>
      </c>
      <c r="N143" s="9">
        <v>12</v>
      </c>
      <c r="O143" s="10" t="s">
        <v>8</v>
      </c>
      <c r="P143" s="15">
        <v>47.5</v>
      </c>
      <c r="Q143" s="14">
        <v>570</v>
      </c>
      <c r="T143" s="10" t="s">
        <v>59</v>
      </c>
      <c r="U143" s="10" t="s">
        <v>60</v>
      </c>
    </row>
    <row r="144" spans="1:21" x14ac:dyDescent="0.25">
      <c r="G144" s="9">
        <v>2013</v>
      </c>
      <c r="H144" s="10" t="s">
        <v>61</v>
      </c>
      <c r="I144" s="10" t="s">
        <v>63</v>
      </c>
      <c r="K144" s="32" t="str">
        <f t="shared" si="2"/>
        <v xml:space="preserve">2013 Domenico Clerico Barolo 'Pajana' </v>
      </c>
      <c r="L144" s="17">
        <v>1</v>
      </c>
      <c r="M144" s="13" t="s">
        <v>7</v>
      </c>
      <c r="N144" s="9">
        <v>12</v>
      </c>
      <c r="O144" s="10" t="s">
        <v>8</v>
      </c>
      <c r="P144" s="15">
        <v>56.600999999999999</v>
      </c>
      <c r="Q144" s="14">
        <v>679.21199999999999</v>
      </c>
      <c r="T144" s="10" t="s">
        <v>59</v>
      </c>
      <c r="U144" s="10" t="s">
        <v>60</v>
      </c>
    </row>
    <row r="145" spans="1:21" x14ac:dyDescent="0.25">
      <c r="G145" s="9">
        <v>2013</v>
      </c>
      <c r="H145" s="10" t="s">
        <v>64</v>
      </c>
      <c r="I145" s="10" t="s">
        <v>65</v>
      </c>
      <c r="K145" s="32" t="str">
        <f t="shared" si="2"/>
        <v xml:space="preserve">2013 Domenico Clerico  Barolo 'Aeroplan Servaj' </v>
      </c>
      <c r="L145" s="17">
        <v>1</v>
      </c>
      <c r="M145" s="13" t="s">
        <v>7</v>
      </c>
      <c r="N145" s="9">
        <v>6</v>
      </c>
      <c r="O145" s="10" t="s">
        <v>8</v>
      </c>
      <c r="P145" s="15">
        <v>48.6875</v>
      </c>
      <c r="Q145" s="14">
        <v>292.125</v>
      </c>
      <c r="T145" s="10" t="s">
        <v>59</v>
      </c>
      <c r="U145" s="10" t="s">
        <v>60</v>
      </c>
    </row>
    <row r="146" spans="1:21" x14ac:dyDescent="0.25">
      <c r="G146" s="9">
        <v>2014</v>
      </c>
      <c r="H146" s="10" t="s">
        <v>67</v>
      </c>
      <c r="I146" s="10" t="s">
        <v>68</v>
      </c>
      <c r="K146" s="32" t="str">
        <f t="shared" si="2"/>
        <v xml:space="preserve">2014 E. Pira Barolo, Chiara Boscis 'Cannubi' </v>
      </c>
      <c r="L146" s="17">
        <v>1</v>
      </c>
      <c r="M146" s="13" t="s">
        <v>7</v>
      </c>
      <c r="N146" s="9">
        <v>1</v>
      </c>
      <c r="O146" s="10" t="s">
        <v>12</v>
      </c>
      <c r="P146" s="15">
        <v>119</v>
      </c>
      <c r="Q146" s="14"/>
      <c r="T146" s="10" t="s">
        <v>59</v>
      </c>
      <c r="U146" s="10" t="s">
        <v>60</v>
      </c>
    </row>
    <row r="147" spans="1:21" x14ac:dyDescent="0.25">
      <c r="G147" s="9">
        <v>2014</v>
      </c>
      <c r="H147" s="10" t="s">
        <v>67</v>
      </c>
      <c r="I147" s="10" t="s">
        <v>69</v>
      </c>
      <c r="K147" s="32" t="str">
        <f t="shared" si="2"/>
        <v xml:space="preserve">2014 E. Pira Barolo, Chiara Boscis 'Mosconi' </v>
      </c>
      <c r="L147" s="17">
        <v>6</v>
      </c>
      <c r="M147" s="13" t="s">
        <v>7</v>
      </c>
      <c r="N147" s="9">
        <v>6</v>
      </c>
      <c r="O147" s="10" t="s">
        <v>8</v>
      </c>
      <c r="P147" s="15">
        <v>51.300000000000004</v>
      </c>
      <c r="Q147" s="14">
        <v>307.8</v>
      </c>
      <c r="T147" s="10" t="s">
        <v>59</v>
      </c>
      <c r="U147" s="10" t="s">
        <v>60</v>
      </c>
    </row>
    <row r="148" spans="1:21" x14ac:dyDescent="0.25">
      <c r="G148" s="9">
        <v>2014</v>
      </c>
      <c r="H148" s="10" t="s">
        <v>67</v>
      </c>
      <c r="I148" s="10" t="s">
        <v>68</v>
      </c>
      <c r="K148" s="32" t="str">
        <f t="shared" si="2"/>
        <v xml:space="preserve">2014 E. Pira Barolo, Chiara Boscis 'Cannubi' </v>
      </c>
      <c r="L148" s="17">
        <v>3</v>
      </c>
      <c r="M148" s="13" t="s">
        <v>7</v>
      </c>
      <c r="N148" s="9">
        <v>6</v>
      </c>
      <c r="O148" s="10" t="s">
        <v>8</v>
      </c>
      <c r="P148" s="15">
        <v>57</v>
      </c>
      <c r="Q148" s="14">
        <v>342</v>
      </c>
      <c r="T148" s="10" t="s">
        <v>59</v>
      </c>
      <c r="U148" s="10" t="s">
        <v>60</v>
      </c>
    </row>
    <row r="149" spans="1:21" x14ac:dyDescent="0.25">
      <c r="G149" s="9">
        <v>2014</v>
      </c>
      <c r="H149" s="10" t="s">
        <v>67</v>
      </c>
      <c r="I149" s="10" t="s">
        <v>70</v>
      </c>
      <c r="K149" s="32" t="str">
        <f t="shared" si="2"/>
        <v xml:space="preserve">2014 E. Pira Barolo, Chiara Boscis 'Via Nuova' </v>
      </c>
      <c r="L149" s="17">
        <v>4</v>
      </c>
      <c r="M149" s="13" t="s">
        <v>7</v>
      </c>
      <c r="N149" s="9">
        <v>6</v>
      </c>
      <c r="O149" s="10" t="s">
        <v>8</v>
      </c>
      <c r="P149" s="15">
        <v>47.5</v>
      </c>
      <c r="Q149" s="14">
        <v>285</v>
      </c>
      <c r="T149" s="10" t="s">
        <v>59</v>
      </c>
      <c r="U149" s="10" t="s">
        <v>60</v>
      </c>
    </row>
    <row r="150" spans="1:21" x14ac:dyDescent="0.25">
      <c r="G150" s="9">
        <v>2010</v>
      </c>
      <c r="H150" s="10" t="s">
        <v>185</v>
      </c>
      <c r="I150" s="10" t="s">
        <v>186</v>
      </c>
      <c r="K150" s="32" t="str">
        <f t="shared" si="2"/>
        <v xml:space="preserve">2010 Roagna Crichet Paje </v>
      </c>
      <c r="L150" s="13">
        <v>1</v>
      </c>
      <c r="M150" s="13" t="s">
        <v>7</v>
      </c>
      <c r="N150" s="9">
        <v>3</v>
      </c>
      <c r="O150" s="10" t="s">
        <v>8</v>
      </c>
      <c r="P150" s="15">
        <v>566</v>
      </c>
      <c r="Q150" s="14">
        <v>1698</v>
      </c>
      <c r="T150" s="10" t="s">
        <v>59</v>
      </c>
      <c r="U150" s="10" t="s">
        <v>60</v>
      </c>
    </row>
    <row r="151" spans="1:21" x14ac:dyDescent="0.25">
      <c r="G151" s="9"/>
      <c r="H151" s="10"/>
      <c r="I151" s="10"/>
      <c r="K151" s="32" t="str">
        <f t="shared" si="2"/>
        <v xml:space="preserve">   </v>
      </c>
      <c r="L151" s="13"/>
      <c r="M151" s="13"/>
      <c r="N151" s="9"/>
      <c r="O151" s="10"/>
      <c r="P151" s="15"/>
      <c r="Q151" s="16"/>
      <c r="T151" s="10"/>
      <c r="U151" s="10"/>
    </row>
    <row r="152" spans="1:21" x14ac:dyDescent="0.25">
      <c r="A152" s="5" t="s">
        <v>71</v>
      </c>
      <c r="G152" s="9"/>
      <c r="H152" s="10"/>
      <c r="I152" s="10"/>
      <c r="K152" s="32" t="str">
        <f t="shared" si="2"/>
        <v xml:space="preserve">   </v>
      </c>
      <c r="L152" s="13"/>
      <c r="M152" s="13"/>
      <c r="N152" s="9"/>
      <c r="O152" s="10"/>
      <c r="P152" s="15"/>
      <c r="Q152" s="15"/>
      <c r="T152" s="10"/>
      <c r="U152" s="10"/>
    </row>
    <row r="153" spans="1:21" x14ac:dyDescent="0.25">
      <c r="A153" s="1"/>
      <c r="G153" s="9">
        <v>2013</v>
      </c>
      <c r="H153" s="10" t="s">
        <v>73</v>
      </c>
      <c r="I153" s="10" t="s">
        <v>72</v>
      </c>
      <c r="K153" s="32" t="str">
        <f t="shared" si="2"/>
        <v xml:space="preserve">2013 Pingus Ribera del Duero </v>
      </c>
      <c r="L153" s="17">
        <v>1</v>
      </c>
      <c r="M153" s="13" t="s">
        <v>7</v>
      </c>
      <c r="N153" s="9">
        <v>3</v>
      </c>
      <c r="O153" s="10" t="s">
        <v>12</v>
      </c>
      <c r="P153" s="15">
        <v>1050</v>
      </c>
      <c r="Q153" s="16">
        <v>3150</v>
      </c>
      <c r="T153" s="10" t="s">
        <v>71</v>
      </c>
      <c r="U153" s="10" t="s">
        <v>72</v>
      </c>
    </row>
    <row r="154" spans="1:21" x14ac:dyDescent="0.25">
      <c r="A154" s="5" t="s">
        <v>74</v>
      </c>
      <c r="G154" s="9"/>
      <c r="H154" s="10"/>
      <c r="I154" s="10"/>
      <c r="K154" s="32" t="str">
        <f t="shared" si="2"/>
        <v xml:space="preserve">   </v>
      </c>
      <c r="L154" s="17"/>
      <c r="M154" s="13"/>
      <c r="N154" s="9"/>
      <c r="O154" s="10"/>
      <c r="P154" s="15"/>
      <c r="Q154" s="16"/>
      <c r="T154" s="10"/>
      <c r="U154" s="10"/>
    </row>
    <row r="155" spans="1:21" x14ac:dyDescent="0.25">
      <c r="G155" s="9">
        <v>2010</v>
      </c>
      <c r="H155" s="10" t="s">
        <v>76</v>
      </c>
      <c r="I155" s="10" t="s">
        <v>77</v>
      </c>
      <c r="K155" s="32" t="str">
        <f t="shared" si="2"/>
        <v xml:space="preserve">2010 Opus One Napa Valley </v>
      </c>
      <c r="L155" s="17">
        <v>1</v>
      </c>
      <c r="M155" s="13" t="s">
        <v>7</v>
      </c>
      <c r="N155" s="9">
        <v>6</v>
      </c>
      <c r="O155" s="10" t="s">
        <v>8</v>
      </c>
      <c r="P155" s="15">
        <v>266.66666666666669</v>
      </c>
      <c r="Q155" s="14">
        <v>1600</v>
      </c>
      <c r="T155" s="10" t="s">
        <v>74</v>
      </c>
      <c r="U155" s="10" t="s">
        <v>75</v>
      </c>
    </row>
    <row r="156" spans="1:21" x14ac:dyDescent="0.25">
      <c r="G156" s="17">
        <v>2016</v>
      </c>
      <c r="H156" s="17" t="s">
        <v>79</v>
      </c>
      <c r="I156" s="17" t="s">
        <v>80</v>
      </c>
      <c r="K156" s="32" t="str">
        <f t="shared" si="2"/>
        <v xml:space="preserve">2016 Domaine Nicolas-Jay Willamette Valley Pinot Noir </v>
      </c>
      <c r="L156" s="13">
        <v>2</v>
      </c>
      <c r="M156" s="13" t="s">
        <v>7</v>
      </c>
      <c r="N156" s="17">
        <v>12</v>
      </c>
      <c r="O156" s="11" t="s">
        <v>8</v>
      </c>
      <c r="P156" s="15">
        <v>44</v>
      </c>
      <c r="Q156" s="27">
        <v>528</v>
      </c>
      <c r="T156" s="11" t="s">
        <v>74</v>
      </c>
      <c r="U156" s="11" t="s">
        <v>78</v>
      </c>
    </row>
    <row r="157" spans="1:21" x14ac:dyDescent="0.25">
      <c r="L157" s="30"/>
      <c r="M157" s="31"/>
      <c r="N157" s="31"/>
    </row>
    <row r="158" spans="1:21" x14ac:dyDescent="0.25">
      <c r="L158" s="30"/>
      <c r="M158" s="31"/>
      <c r="N158" s="31"/>
    </row>
    <row r="159" spans="1:21" x14ac:dyDescent="0.25">
      <c r="L159" s="30"/>
      <c r="M159" s="31"/>
      <c r="N159" s="31"/>
    </row>
    <row r="160" spans="1:21" x14ac:dyDescent="0.25">
      <c r="L160" s="30"/>
      <c r="M160" s="31"/>
      <c r="N160" s="31"/>
    </row>
    <row r="161" spans="12:14" x14ac:dyDescent="0.25">
      <c r="L161" s="30"/>
      <c r="M161" s="31"/>
      <c r="N161" s="31"/>
    </row>
    <row r="162" spans="12:14" x14ac:dyDescent="0.25">
      <c r="L162" s="30"/>
      <c r="M162" s="31"/>
      <c r="N162" s="31"/>
    </row>
    <row r="163" spans="12:14" x14ac:dyDescent="0.25">
      <c r="L163" s="30"/>
      <c r="M163" s="31"/>
      <c r="N163" s="31"/>
    </row>
    <row r="164" spans="12:14" x14ac:dyDescent="0.25">
      <c r="L164" s="30"/>
      <c r="M164" s="31"/>
      <c r="N164" s="31"/>
    </row>
    <row r="165" spans="12:14" x14ac:dyDescent="0.25">
      <c r="L165" s="30"/>
      <c r="M165" s="31"/>
      <c r="N165" s="31"/>
    </row>
    <row r="166" spans="12:14" x14ac:dyDescent="0.25">
      <c r="L166" s="30"/>
      <c r="M166" s="31"/>
      <c r="N166" s="31"/>
    </row>
    <row r="167" spans="12:14" x14ac:dyDescent="0.25">
      <c r="L167" s="30"/>
      <c r="M167" s="31"/>
      <c r="N167" s="31"/>
    </row>
    <row r="168" spans="12:14" x14ac:dyDescent="0.25">
      <c r="L168" s="30"/>
      <c r="M168" s="31"/>
      <c r="N168" s="31"/>
    </row>
    <row r="169" spans="12:14" x14ac:dyDescent="0.25">
      <c r="L169" s="30"/>
      <c r="M169" s="31"/>
      <c r="N169" s="31"/>
    </row>
    <row r="170" spans="12:14" x14ac:dyDescent="0.25">
      <c r="L170" s="30"/>
      <c r="M170" s="31"/>
      <c r="N170" s="31"/>
    </row>
    <row r="171" spans="12:14" x14ac:dyDescent="0.25">
      <c r="L171" s="30"/>
      <c r="M171" s="31"/>
      <c r="N171" s="31"/>
    </row>
    <row r="172" spans="12:14" x14ac:dyDescent="0.25">
      <c r="L172" s="30"/>
      <c r="M172" s="31"/>
      <c r="N172" s="31"/>
    </row>
    <row r="173" spans="12:14" x14ac:dyDescent="0.25">
      <c r="L173" s="30"/>
      <c r="M173" s="31"/>
      <c r="N173" s="31"/>
    </row>
    <row r="174" spans="12:14" x14ac:dyDescent="0.25">
      <c r="L174" s="30"/>
      <c r="M174" s="31"/>
      <c r="N174" s="31"/>
    </row>
    <row r="175" spans="12:14" x14ac:dyDescent="0.25">
      <c r="L175" s="30"/>
      <c r="M175" s="31"/>
      <c r="N175" s="31"/>
    </row>
    <row r="176" spans="12:14" x14ac:dyDescent="0.25">
      <c r="L176" s="30"/>
      <c r="M176" s="31"/>
      <c r="N176" s="31"/>
    </row>
    <row r="177" spans="12:14" x14ac:dyDescent="0.25">
      <c r="L177" s="30"/>
      <c r="M177" s="31"/>
      <c r="N177" s="31"/>
    </row>
    <row r="178" spans="12:14" x14ac:dyDescent="0.25">
      <c r="L178" s="30"/>
      <c r="M178" s="31"/>
      <c r="N178" s="31"/>
    </row>
    <row r="179" spans="12:14" x14ac:dyDescent="0.25">
      <c r="L179" s="30"/>
      <c r="M179" s="31"/>
      <c r="N179" s="31"/>
    </row>
    <row r="180" spans="12:14" x14ac:dyDescent="0.25">
      <c r="L180" s="30"/>
      <c r="M180" s="31"/>
      <c r="N180" s="31"/>
    </row>
    <row r="181" spans="12:14" x14ac:dyDescent="0.25">
      <c r="L181" s="30"/>
      <c r="M181" s="31"/>
      <c r="N181" s="31"/>
    </row>
    <row r="182" spans="12:14" x14ac:dyDescent="0.25">
      <c r="L182" s="30"/>
      <c r="M182" s="31"/>
      <c r="N182" s="31"/>
    </row>
    <row r="183" spans="12:14" x14ac:dyDescent="0.25">
      <c r="L183" s="30"/>
      <c r="M183" s="31"/>
      <c r="N183" s="31"/>
    </row>
    <row r="184" spans="12:14" x14ac:dyDescent="0.25">
      <c r="L184" s="30"/>
      <c r="M184" s="31"/>
      <c r="N184" s="31"/>
    </row>
    <row r="185" spans="12:14" x14ac:dyDescent="0.25">
      <c r="L185" s="30"/>
      <c r="M185" s="31"/>
      <c r="N185" s="31"/>
    </row>
    <row r="186" spans="12:14" x14ac:dyDescent="0.25">
      <c r="L186" s="30"/>
      <c r="M186" s="31"/>
      <c r="N186" s="31"/>
    </row>
    <row r="187" spans="12:14" x14ac:dyDescent="0.25">
      <c r="L187" s="30"/>
      <c r="M187" s="31"/>
      <c r="N187" s="31"/>
    </row>
    <row r="188" spans="12:14" x14ac:dyDescent="0.25">
      <c r="L188" s="30"/>
      <c r="M188" s="31"/>
      <c r="N188" s="31"/>
    </row>
    <row r="189" spans="12:14" x14ac:dyDescent="0.25">
      <c r="L189" s="30"/>
      <c r="M189" s="31"/>
      <c r="N189" s="31"/>
    </row>
    <row r="190" spans="12:14" x14ac:dyDescent="0.25">
      <c r="L190" s="30"/>
      <c r="M190" s="31"/>
      <c r="N190" s="31"/>
    </row>
    <row r="191" spans="12:14" x14ac:dyDescent="0.25">
      <c r="L191" s="30"/>
      <c r="M191" s="31"/>
      <c r="N191" s="31"/>
    </row>
    <row r="192" spans="12:14" x14ac:dyDescent="0.25">
      <c r="L192" s="30"/>
      <c r="M192" s="31"/>
      <c r="N192" s="31"/>
    </row>
    <row r="193" spans="12:14" x14ac:dyDescent="0.25">
      <c r="L193" s="30"/>
      <c r="M193" s="31"/>
      <c r="N193" s="31"/>
    </row>
    <row r="194" spans="12:14" x14ac:dyDescent="0.25">
      <c r="L194" s="30"/>
      <c r="M194" s="31"/>
      <c r="N194" s="31"/>
    </row>
    <row r="195" spans="12:14" x14ac:dyDescent="0.25">
      <c r="L195" s="30"/>
      <c r="M195" s="31"/>
      <c r="N195" s="31"/>
    </row>
    <row r="196" spans="12:14" x14ac:dyDescent="0.25">
      <c r="L196" s="30"/>
      <c r="M196" s="31"/>
      <c r="N196" s="31"/>
    </row>
    <row r="197" spans="12:14" x14ac:dyDescent="0.25">
      <c r="L197" s="30"/>
      <c r="M197" s="31"/>
      <c r="N197" s="31"/>
    </row>
    <row r="198" spans="12:14" x14ac:dyDescent="0.25">
      <c r="L198" s="30"/>
      <c r="M198" s="31"/>
      <c r="N198" s="31"/>
    </row>
    <row r="199" spans="12:14" x14ac:dyDescent="0.25">
      <c r="L199" s="30"/>
      <c r="M199" s="31"/>
      <c r="N199" s="31"/>
    </row>
    <row r="200" spans="12:14" x14ac:dyDescent="0.25">
      <c r="L200" s="30"/>
      <c r="M200" s="31"/>
      <c r="N200" s="31"/>
    </row>
    <row r="201" spans="12:14" x14ac:dyDescent="0.25">
      <c r="L201" s="30"/>
      <c r="M201" s="31"/>
      <c r="N201" s="31"/>
    </row>
    <row r="202" spans="12:14" x14ac:dyDescent="0.25">
      <c r="L202" s="30"/>
      <c r="M202" s="31"/>
      <c r="N202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Turner</dc:creator>
  <cp:lastModifiedBy>Dominic Savastano</cp:lastModifiedBy>
  <dcterms:created xsi:type="dcterms:W3CDTF">2020-10-27T08:38:55Z</dcterms:created>
  <dcterms:modified xsi:type="dcterms:W3CDTF">2021-06-02T15:48:08Z</dcterms:modified>
</cp:coreProperties>
</file>